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2025" windowWidth="14445" windowHeight="11640" firstSheet="6" activeTab="6"/>
  </bookViews>
  <sheets>
    <sheet name="0000000" sheetId="1" state="veryHidden" r:id="rId1"/>
    <sheet name="1000000" sheetId="2" state="veryHidden" r:id="rId2"/>
    <sheet name="2000000" sheetId="3" state="veryHidden" r:id="rId3"/>
    <sheet name="3000000" sheetId="4" state="veryHidden" r:id="rId4"/>
    <sheet name="4000000" sheetId="5" state="veryHidden" r:id="rId5"/>
    <sheet name="Summary Table BoQ " sheetId="6" r:id="rId6"/>
    <sheet name="01 " sheetId="7" r:id="rId7"/>
    <sheet name="02 " sheetId="8" r:id="rId8"/>
    <sheet name="03" sheetId="9" r:id="rId9"/>
    <sheet name="04" sheetId="10" r:id="rId10"/>
    <sheet name="05" sheetId="11" r:id="rId11"/>
    <sheet name="07" sheetId="12" r:id="rId12"/>
    <sheet name="08" sheetId="13" r:id="rId13"/>
    <sheet name="09" sheetId="14" r:id="rId14"/>
    <sheet name="10" sheetId="15" r:id="rId15"/>
    <sheet name="11" sheetId="16" r:id="rId16"/>
    <sheet name="12" sheetId="17" r:id="rId17"/>
    <sheet name="13" sheetId="18" r:id="rId18"/>
    <sheet name="14" sheetId="19" r:id="rId19"/>
    <sheet name="15" sheetId="20" r:id="rId20"/>
    <sheet name="16" sheetId="21" r:id="rId21"/>
    <sheet name="17" sheetId="22" r:id="rId22"/>
    <sheet name="18" sheetId="23" r:id="rId23"/>
    <sheet name="19" sheetId="24" r:id="rId24"/>
    <sheet name="20" sheetId="25" r:id="rId25"/>
  </sheets>
  <definedNames>
    <definedName name="_xlnm.Print_Area" localSheetId="5">'Summary Table BoQ '!$A$1:$F$52</definedName>
    <definedName name="_xlnm.Print_Titles" localSheetId="5">'Summary Table BoQ '!$1:$10</definedName>
  </definedNames>
  <calcPr fullCalcOnLoad="1"/>
</workbook>
</file>

<file path=xl/sharedStrings.xml><?xml version="1.0" encoding="utf-8"?>
<sst xmlns="http://schemas.openxmlformats.org/spreadsheetml/2006/main" count="2250" uniqueCount="746">
  <si>
    <t>Non-return valve with screwed pipe joint following dimension:</t>
  </si>
  <si>
    <t xml:space="preserve"> - Ǿ 48,3x2,6</t>
  </si>
  <si>
    <t>DN 32</t>
  </si>
  <si>
    <t>DN 15</t>
  </si>
  <si>
    <t>Fitting steel tubes,as holder,strengthening,curving,wire,gas welding is 30% from the poz.I.15and I.18</t>
  </si>
  <si>
    <t xml:space="preserve"> - Ǿ 33.7x2,6</t>
  </si>
  <si>
    <t xml:space="preserve"> - Ǿ 26,9x2,3 mm</t>
  </si>
  <si>
    <t>I.28</t>
  </si>
  <si>
    <t>2. HEATING WITH RADIATORS BLOCK 2</t>
  </si>
  <si>
    <t xml:space="preserve">              26/600 - 600/1346W</t>
  </si>
  <si>
    <t xml:space="preserve">              26/600 -  800/1791W</t>
  </si>
  <si>
    <t xml:space="preserve">              26/600 -  1000/2236W</t>
  </si>
  <si>
    <t>Transort 2.5% from the position ,1, to 10</t>
  </si>
  <si>
    <t>TOTAL BLOCK 2</t>
  </si>
  <si>
    <t>3. HOT WATER SYSTEM - BLOCK 3</t>
  </si>
  <si>
    <t>I. BOILER ROOM- BLOCK 3</t>
  </si>
  <si>
    <t>Boiler for central heating (hot water production) with fuel, nominal capacity 130 kW ,  Boiler is equipped with the necessary automatic for the working temperature regime of 90/70°C.</t>
  </si>
  <si>
    <t>Technical data: , Power 130 kW</t>
  </si>
  <si>
    <t>Dimensions : 765x1350x1135</t>
  </si>
  <si>
    <t>Volume 145  liters, max. pressure 6 bar</t>
  </si>
  <si>
    <t>Expansion tank(vessel) for pressure control in system, volume 130 liter</t>
  </si>
  <si>
    <t xml:space="preserve">  Type  GHN 32-60/180</t>
  </si>
  <si>
    <t xml:space="preserve">  Type  GHN 25-60/180</t>
  </si>
  <si>
    <t xml:space="preserve">2 pcs -DN 65 ;  1pcs -DN40;  1pcs -DN32; 1pcs -DN25 2pcs -R3/4"                                 </t>
  </si>
  <si>
    <t xml:space="preserve"> -DN32 NP16, p=3 b</t>
  </si>
  <si>
    <t xml:space="preserve"> -DN32 NP16</t>
  </si>
  <si>
    <t xml:space="preserve"> - Ǿ 42.4x3,25</t>
  </si>
  <si>
    <t>DN 25</t>
  </si>
  <si>
    <t>Fitting steel tubes,as holder,strengthening,curving,wire,gas welding is 30% from dhe poz.I.13 and I.16</t>
  </si>
  <si>
    <t>Flame thrower , typ. L3 Z…. two step; Q=139 - 174 KW.</t>
  </si>
  <si>
    <t>3. HEATING WITH RADIATORS BLOCK 3</t>
  </si>
  <si>
    <t xml:space="preserve">              26/600 -  400/898W</t>
  </si>
  <si>
    <t>Calorifer with capacity Q=10000W, complet with valves and holders</t>
  </si>
  <si>
    <t>Fitting cupper tubes,as holder,strengthening,curving,wire,gas welding is 30% from dhe poz.II.9 and II.10</t>
  </si>
  <si>
    <t>II.12</t>
  </si>
  <si>
    <t>Excavation of the canal on dim: 80 x50 cm for fixing pre isolated pipes</t>
  </si>
  <si>
    <t>TOTAL BLOCK 3</t>
  </si>
  <si>
    <t>4. HOT WATER SYSTEM - BLOCK 4</t>
  </si>
  <si>
    <t xml:space="preserve">  Type  GHN 20-40/130</t>
  </si>
  <si>
    <t xml:space="preserve">   1pcs -DN25,1pcs -DN20,  2pcs -R3/4"                                 </t>
  </si>
  <si>
    <t xml:space="preserve"> - Ǿ 26,9x2,65</t>
  </si>
  <si>
    <t>DN 20</t>
  </si>
  <si>
    <t>Fitting steel tubes,as holder,strengthening,curving,wire,gas welding is 30% from the poz.I.9 and I.12</t>
  </si>
  <si>
    <t>II. HEATING WITH RADIATORS BLOCK4</t>
  </si>
  <si>
    <t>26/600 -  1200/2682W</t>
  </si>
  <si>
    <t>Fitting cupper tubes,as holder,strengthening,curving,wire,gas welding is 30% from dhe poz.II.7 and II.8</t>
  </si>
  <si>
    <t>TOTAL BLOCK 4</t>
  </si>
  <si>
    <t>RECAPITULATION of 20_BoQ Heating system Camp AD</t>
  </si>
  <si>
    <t>TOTAL - BLOCK 1</t>
  </si>
  <si>
    <t>TOTAL - BLOCK 2</t>
  </si>
  <si>
    <t>TOTAL - BLOCK 3</t>
  </si>
  <si>
    <t>TOTAL - BLOCK 4</t>
  </si>
  <si>
    <t xml:space="preserve">GRAND TOTAL </t>
  </si>
  <si>
    <t>SUM TOTAL EURO</t>
  </si>
  <si>
    <t xml:space="preserve">SUM TOTAL </t>
  </si>
  <si>
    <t>SUM  TOTAL</t>
  </si>
  <si>
    <t>Unit</t>
  </si>
  <si>
    <t>Quantity</t>
  </si>
  <si>
    <t>01_BoQ New residential #Rn</t>
  </si>
  <si>
    <t>02_BoQ Gym Remodeling #G</t>
  </si>
  <si>
    <t>03_BoQ Church #3</t>
  </si>
  <si>
    <t>05_BoQ Recreation #5</t>
  </si>
  <si>
    <t>07_BoQ Offices #O1</t>
  </si>
  <si>
    <t>08_BoQ New Kitchen #1</t>
  </si>
  <si>
    <t>09_BoQ PX renovation #K</t>
  </si>
  <si>
    <t>10_BoQ Residential #R1</t>
  </si>
  <si>
    <t>11_BoQ Residential #R2</t>
  </si>
  <si>
    <t>12_BoQ Residential #R3</t>
  </si>
  <si>
    <t>14_BoQ Building #L Logistic</t>
  </si>
  <si>
    <t>13_BoQ Building #W Logistic Garage</t>
  </si>
  <si>
    <t>15_BoQ Perimeter Wall, Rubb Hall &amp;Fence</t>
  </si>
  <si>
    <t>16_BoQ Catering#2 Kitchen Offices</t>
  </si>
  <si>
    <t>18_BoQ New AB unit supply and installation</t>
  </si>
  <si>
    <t>04_BoQ Infirmary #4</t>
  </si>
  <si>
    <t>19_BoQ IT cabling Camp AD 3EA bldg</t>
  </si>
  <si>
    <t>20_BoQ Heating system Camp AD</t>
  </si>
  <si>
    <t>17_BoQ New asphalt areas</t>
  </si>
  <si>
    <t xml:space="preserve">Bill Of Quantities </t>
  </si>
  <si>
    <r>
      <t xml:space="preserve">Project : </t>
    </r>
    <r>
      <rPr>
        <sz val="16"/>
        <rFont val="Arial"/>
        <family val="2"/>
      </rPr>
      <t>Upgrade of IPU Camps in Mitrovica:  Refurbishment of existing blocks, construction of new facilities and security upgrade</t>
    </r>
    <r>
      <rPr>
        <b/>
        <sz val="16"/>
        <rFont val="Arial"/>
        <family val="2"/>
      </rPr>
      <t xml:space="preserve">s </t>
    </r>
  </si>
  <si>
    <t xml:space="preserve">A. </t>
  </si>
  <si>
    <t xml:space="preserve">Section </t>
  </si>
  <si>
    <t xml:space="preserve">Summary Table </t>
  </si>
  <si>
    <t xml:space="preserve">ID </t>
  </si>
  <si>
    <t xml:space="preserve">ST </t>
  </si>
  <si>
    <t xml:space="preserve">Total </t>
  </si>
  <si>
    <t xml:space="preserve"> 01_CONSTRUCTION  OF CONTAINERIZED BUILDING#Rn (DWG#01)</t>
  </si>
  <si>
    <t>Work Description</t>
  </si>
  <si>
    <t>Cost Euro</t>
  </si>
  <si>
    <t>Total Euro</t>
  </si>
  <si>
    <t>SITE PREPARATION WORKS</t>
  </si>
  <si>
    <t>LS</t>
  </si>
  <si>
    <t>Site survey and marking the layout with pickets.</t>
  </si>
  <si>
    <t>Provide and place  10cm thick gravel 0-30mm layer with compactation.</t>
  </si>
  <si>
    <t>M3</t>
  </si>
  <si>
    <t>TOTAL SITE PREPARATION WORKS</t>
  </si>
  <si>
    <t>WATER SUPPLY</t>
  </si>
  <si>
    <t>Excavation in trenches to depth up to 1.10m, including shoring where necessary and temporarily storing on site of excavated material.</t>
  </si>
  <si>
    <t>10cm thk. sand setting bed to bottom of trenches. 10cm thk. pipecovered as per detail. See drawings.</t>
  </si>
  <si>
    <t>Backfill of the trenches with excavated material in 30 cm thk. compacted layers and disposal of excavated surplus material.</t>
  </si>
  <si>
    <t>Provide and install OD 32 PE pipe from existing manhole ( existing pump house) to interior distribution system including fittings and accessories as needed.</t>
  </si>
  <si>
    <t>M1</t>
  </si>
  <si>
    <t>Provide and install heat trace and insulation for OD 32 PE pipe above the ground to entering point. (25 mm insulation and wrap with selfcontracting plastic foil).</t>
  </si>
  <si>
    <t>Pressure test, flush and disinfect in accordance with sanitary regulations.</t>
  </si>
  <si>
    <t>TOTAL WATER SUPPLY</t>
  </si>
  <si>
    <t>SEWERAGE SYSTEM</t>
  </si>
  <si>
    <t>Excavation in trenches to depth up to 1.20m, including shoring where necessary, storing on site of excavated material and removal of surplus material on completion.</t>
  </si>
  <si>
    <t>Leveling bottom of trenches to longitudinal profile, including removal of surplus material on completion.</t>
  </si>
  <si>
    <t>M2</t>
  </si>
  <si>
    <t>10cm thick sand setting bed to bottom of trenches, including leveling of upper surface and filling over pipes to a total of 40cm.</t>
  </si>
  <si>
    <t>Backfill of the trenches with excavated material in 30 cm thk. compacted layers.</t>
  </si>
  <si>
    <t>Provide and install grey PVC 160mm sewerage pipes including above ground clean out near the building entering point . See detail.</t>
  </si>
  <si>
    <t>Provide and install heat trace and insulation for 110 PVC sewerage pipe above the ground to entering point. (25 mm insulation and wrap with selfcontracting plastic foil).</t>
  </si>
  <si>
    <t>Provide and install heat trace and insulation for 70 PVC sewage pipe grey. (25 mm thick insulation and wrap with selfcontracting plastic foil).</t>
  </si>
  <si>
    <t>Pressure test of new sewage pipes.</t>
  </si>
  <si>
    <t>TOTAL SEWERAGE SYSTEM</t>
  </si>
  <si>
    <t xml:space="preserve">GENERAL ELECTRICAL INSTALLATION </t>
  </si>
  <si>
    <t>Excavation in trenches to depth up to 1.00m, including shoring where necessary, storing on site of excavated material and removal of surplus material on completion to city damp site.</t>
  </si>
  <si>
    <t>10cm thk. sand setting bed to bottom of trenches including leveling of upper surface and  a fill for a min. total of 30cm.</t>
  </si>
  <si>
    <t>Provide and install earthing system to include two 2m cupper roods.</t>
  </si>
  <si>
    <t>Minor electrical wiring and fixture repair works including Ablution Unit.</t>
  </si>
  <si>
    <t>Provide and install high voltage panel to new building.</t>
  </si>
  <si>
    <t>EA</t>
  </si>
  <si>
    <t>Provide and install light fixture, switches with wiring on the hallway ground, first floor and on entrance (porch).</t>
  </si>
  <si>
    <t>TOTAL ELECTRICAL INSTALLATION</t>
  </si>
  <si>
    <t>CONTAINERIZED MODULAR CONSTRUCTION</t>
  </si>
  <si>
    <t>Provide, placing and leveling of precast concrete blocks for new compound. See drawings.</t>
  </si>
  <si>
    <t>Install "A" form metal □40x60mm profile trusses for the new roof as per attached drawings. Paint 1EA coat anticorrosive + 2 coat metal. Trusses are available on site.</t>
  </si>
  <si>
    <t>Provide and install wooden purlin 40X60 to support the roof.</t>
  </si>
  <si>
    <t>Provide and install new roof cover  gable ends and eves with plastified metal sheet TR-323.</t>
  </si>
  <si>
    <t>Provide the opening (from existing metal sheet) on gabel end 80cmX100cm with haspes and hinges.</t>
  </si>
  <si>
    <t>Site cleaning, removal of debris as necessary.</t>
  </si>
  <si>
    <t xml:space="preserve">Placing on precast concrete pads and leveling of 6EA modular units. </t>
  </si>
  <si>
    <t xml:space="preserve">Supply and Install emergency exit doors made of aluminium complete with pushbars ( interior) and locks in the end of corridors . Dim 0.90 m x 200 m </t>
  </si>
  <si>
    <t>5.7</t>
  </si>
  <si>
    <t>Remove all existing fixtures on AB units (3EA shower booths, 3EA toilets, 1EA urinal, 3EA sinks, floor drains).</t>
  </si>
  <si>
    <t xml:space="preserve">Remove  existing toilet seats in  the new ablution unit  and replace it  with shower booths complete with shower base , facucet and pipes as needed. See drawing 01A and 01B  </t>
  </si>
  <si>
    <t>Reconfiguration of 2 large AB units by removing 2EA toilet seats and replacing with 2EA showers complete including foucets, piping ( ablution units available on Site). See drawings 01B</t>
  </si>
  <si>
    <t xml:space="preserve">Install emergency Exit  Door made of aluminum complete with Pushbar handle and lock Dimensions 0.90x2.00 all in metres </t>
  </si>
  <si>
    <t>Cut asphalt and repair with concrete.</t>
  </si>
  <si>
    <t>Provide and install vertical and horizontal gutters.</t>
  </si>
  <si>
    <t>6.10</t>
  </si>
  <si>
    <t>6.11</t>
  </si>
  <si>
    <t>6.12</t>
  </si>
  <si>
    <t>Provide and install verticlal and horizontal gutters on the roof of the unit.</t>
  </si>
  <si>
    <t>M</t>
  </si>
  <si>
    <t>Provide and install entrance door 150cm X 215cm (door available) emergency door first floor.</t>
  </si>
  <si>
    <t>Provide and install PVC flooring (CE1488, PN-EN14041) as per attached drawing, including 5cm thick lumber and metal frame □40x60mm (support in the middle, 1m spacing cross members)). First floor coridor.</t>
  </si>
  <si>
    <t>Provide and install ceiling as per attached drawing with gypsum boards and paint with interior wall paint. Ground floor.</t>
  </si>
  <si>
    <t>Provide and install ceiling as per attached drawing with gypsum boards including rock wool  insulation 5cm thick and paint with interior wall paint. First floor.</t>
  </si>
  <si>
    <t>Install window 110cm X 140cm at the end of hallway. Window available.</t>
  </si>
  <si>
    <t>Install panels to enclose end of the hallways as per attached drawing (panels available from partitions). App. 2.40m by 1.6m.</t>
  </si>
  <si>
    <t>Install AC units on externals walls.</t>
  </si>
  <si>
    <t>Seal the openings around the AC's weatherproof and with plastic profiles.</t>
  </si>
  <si>
    <t>Seal the opening between ground and containers with 2mm thick metal sheet.</t>
  </si>
  <si>
    <t>Install stairs and emergency stairs (metal stairs available) at emergency exit first floor. Refresh paint two coat.</t>
  </si>
  <si>
    <t>TOTAL CONTAINERIZED BUILDINGS</t>
  </si>
  <si>
    <t>ABLUTION UNIT RENOVATION</t>
  </si>
  <si>
    <t>Remove existing and install new PVC (CE1488, PN-PN14041)  flooring 2mm including sealing and floor skirting.</t>
  </si>
  <si>
    <t>Remove existing and install new flooring waterproof plywood 22mm (1EA AB Unit ).</t>
  </si>
  <si>
    <t>Remove existing and install new rock wool flooring insulation (1EA AB Unit ).</t>
  </si>
  <si>
    <t>Provide and install new toilets complete with flushing tank.</t>
  </si>
  <si>
    <t>Provide and install new sinks and mirrors.</t>
  </si>
  <si>
    <t>Provide and install new shower booths complete with faucets (including walls partitions, shower base).</t>
  </si>
  <si>
    <t>Provide and install new floor drain.</t>
  </si>
  <si>
    <t xml:space="preserve">Paint walls and ceiling on AB Unit. Two coat interior wall paint. </t>
  </si>
  <si>
    <t>Minor electrical repair on AB Unit.</t>
  </si>
  <si>
    <t>Metal sheet repair on AB Unit.</t>
  </si>
  <si>
    <t>Other unforeseen works (2% of above costs).</t>
  </si>
  <si>
    <t>BATHROOMS (1EA AB unit)</t>
  </si>
  <si>
    <t>TOTAL BATHROOMS (2EA AB unit)</t>
  </si>
  <si>
    <t>1. SITE PREPARATION WORKS</t>
  </si>
  <si>
    <t>2. WATER SUPPLY</t>
  </si>
  <si>
    <t>3. SEWERAGE PIPES</t>
  </si>
  <si>
    <t>4. ELECTRICAL INSTALLATION</t>
  </si>
  <si>
    <t>5. CONTAINERIZED BUILDINGS</t>
  </si>
  <si>
    <t>6. AB unit overhaul</t>
  </si>
  <si>
    <t xml:space="preserve">SUM TOTAL EURO </t>
  </si>
  <si>
    <t xml:space="preserve"> 02_REMODELING OF GYM BLDG#G Camp A+D (dwg#2)</t>
  </si>
  <si>
    <t>GYM REMODELING WORKS</t>
  </si>
  <si>
    <t>Remove all existing interrior wall panels from containers.</t>
  </si>
  <si>
    <t>Remove fridge container complet  with roof cover and concret blocks. Store on site.</t>
  </si>
  <si>
    <t>Cover the wall and ceiling gaps with gypsum board painted.</t>
  </si>
  <si>
    <t xml:space="preserve">Add 2EA containers as per attached drawing on precast concret pads. Containers available. </t>
  </si>
  <si>
    <t>Remove all flooring pannels.</t>
  </si>
  <si>
    <t>Provide and place 25cm thick gravel layer and compaction below the removed flooring panels.</t>
  </si>
  <si>
    <t>Provide and place flexible plastic sheet 0.02mm above the gravel.</t>
  </si>
  <si>
    <t>Provide and place 10cm thick reinforced concrete pad (4mm rebar mesh) MB30.</t>
  </si>
  <si>
    <t>Provide and place 5cm thick graded estrich concrete (ueberzug).</t>
  </si>
  <si>
    <t>Provide and attach with glue the PVC (CE1488, PN-PN14041)  flooring 2mm to estrich concrete, apply one coat of grounding primer including skirting.</t>
  </si>
  <si>
    <t>Paint white interior of building two coat and minor wall repair.</t>
  </si>
  <si>
    <r>
      <t xml:space="preserve">Install "A" form metal </t>
    </r>
    <r>
      <rPr>
        <sz val="16"/>
        <rFont val="Arial"/>
        <family val="2"/>
      </rPr>
      <t>□</t>
    </r>
    <r>
      <rPr>
        <sz val="12"/>
        <rFont val="Arial"/>
        <family val="2"/>
      </rPr>
      <t xml:space="preserve">60X40X10 profile trusses for the roof extension see existing trusses. Total length of 27m. Paint two coat. </t>
    </r>
  </si>
  <si>
    <t>Cover the 2EA additional containers with roof metal sheet and roof repair, seal holes (roof cover available).</t>
  </si>
  <si>
    <t>Seal the opening between ground and containers with 2mm thick metal sheet, painted. (2EA containers only).</t>
  </si>
  <si>
    <t>TOTAL GYM REMODELING</t>
  </si>
  <si>
    <t>SUM  TOTAL EURO</t>
  </si>
  <si>
    <t xml:space="preserve"> 03_ERECTION OF CONTAINERIZED BUILDING#3 Church (dwg#3)</t>
  </si>
  <si>
    <t>Excavation in trenches to depth up to 1.00m, including shoring where necessary, storing on site of excavated material and removal of surplus material on completion.</t>
  </si>
  <si>
    <t>Provide and install LV cable 4X70MM2 from existing high voltage panel to new compound high voltage panel. Including parts at exisitng panel.</t>
  </si>
  <si>
    <t>CONTAINERIZED MODULAR BUILDINGS</t>
  </si>
  <si>
    <t>Provide and install "A" form metal □60X40 profile trusses for the new roof as per attached drawings. Paint 1EA corrosive and 2EA metal paint. Total length of profiles 165m.</t>
  </si>
  <si>
    <t>Provide and install new roof cover, gable ends, eves and porch ceiling with plastified metal sheet TR-323.</t>
  </si>
  <si>
    <t>Provide the opening (from existing metal sheet) on gable end 80cmX100cm with haspes and hinges.</t>
  </si>
  <si>
    <t>Seal the openings around the AC's weatherproof and with plastic profile.</t>
  </si>
  <si>
    <t>Remove panel  wall between two containers and seal the wall and ceiling gaps with gypsum board painted, seal floor with 2mm thick metal sheet. See drawings.</t>
  </si>
  <si>
    <t>Provide and install metal frame with    □40X40 metal profile for handrails and roof support. Paint 1EA corrosive and 2EA metal paint. See drawings.</t>
  </si>
  <si>
    <t>Provide and install wooden floor with 5 cm thick lumber on th porch (attach to metal frame) support each 60cm.</t>
  </si>
  <si>
    <t>Provide and install 2EA wooden steps with 5 cm thick lumber 2.0 m wide on the porch with wooden construction (attach to metal frame). See drawings.</t>
  </si>
  <si>
    <t>3. ELECTRICAL INSTALLATION</t>
  </si>
  <si>
    <t>4. CONTAINERIZED BUILDINGS</t>
  </si>
  <si>
    <t xml:space="preserve"> 04_ERECTION OF CONTAINERIZED BLDG#4 Infirmary (dwg#4)</t>
  </si>
  <si>
    <t>10cm thk. sand setting bed to bottom of trenches. 10cm thk. pipecovered as per detail.</t>
  </si>
  <si>
    <t>Provide and install OD 32mm PE pipe from existing manhole ( existing pump house) to interior distribution system including fittings and accessories as needed.</t>
  </si>
  <si>
    <t>Provide and install OD 18mm PE pipe from existing manhole to interior distribution system including fittings and accessories as needed.</t>
  </si>
  <si>
    <t>Provide and install heat trace and insulation for 32mm PE pipe above the ground to entering point. (25 mm thick insulation and wrap with selfcontracting plastic foil).</t>
  </si>
  <si>
    <t>Provide and install sink and 10lit water bojler.</t>
  </si>
  <si>
    <t>Provide and install 160mm PVC sewerage pipes including above ground clean out near the AB unit.</t>
  </si>
  <si>
    <t>Provide and install 70mm PVC sewerage pipes.</t>
  </si>
  <si>
    <t>Provide and install heat trace and insulation for 70m PVC pipe (25 mm thick insulation and wrap with selfcontracting plastic foil).</t>
  </si>
  <si>
    <t>Cut asphalt and repair with concret.</t>
  </si>
  <si>
    <t>Provide and install heat trace and insulation for 160m PVC pipe above the ground to entering point. (25 mm thick insulation and wrap with selfcontracting plastic foil).</t>
  </si>
  <si>
    <t>Pressure test of new sewerage pipes.</t>
  </si>
  <si>
    <t>TOTAL SEWERAGE PIPES</t>
  </si>
  <si>
    <t>Provide and install earthling system to include two 2m copper roods.</t>
  </si>
  <si>
    <t>Provide and install light fixture with wiring on the hallway.</t>
  </si>
  <si>
    <t>Install "A" form metal  profile □60X40 trusses for the new roof as per attached drawings.  Paint 1EA corrosive and 2EA metal paint. Total length of profiles (456m).</t>
  </si>
  <si>
    <t>Provide and install new roof cover, gable ends and eves with plastified metal sheet TR-323.</t>
  </si>
  <si>
    <t>Provide and install verticlal and horizontal gutters on the roof of the block .</t>
  </si>
  <si>
    <t>Provide and install new entrance double door 150cm X 215cm.</t>
  </si>
  <si>
    <t>Provide and install rigips ceiling as per attached drawing, including wool rock insulation and paint with interior wall paint.</t>
  </si>
  <si>
    <t>Provide and install window 110cm X 140cm at the end of hallway.</t>
  </si>
  <si>
    <t>Seal the openings around the AC's.</t>
  </si>
  <si>
    <t>Seal the wall, ceiling and floor openings on double containers with gypsum board and 2mm thick metal sheet on floor.</t>
  </si>
  <si>
    <t>Provide and install metal bars at 90cmX200cm door with steel wire mesh *8 gage with 5cm gaps or less and frame L20X20X5 profile. Fabricate locally  hasp for padlocks.  Paint 1EA corrosive and 2EA metal paint black. (Infirmary storage room).</t>
  </si>
  <si>
    <t>Provide and install metal bars at 110cmX140cm window with ø10mm  bars and frame L20X20X5 profile. Paint 1EA corrosive and 2EA metal paint black. (Infirmary storage room).</t>
  </si>
  <si>
    <t>Provide and install water supply connection and drainage for wash machine in storage office.</t>
  </si>
  <si>
    <t xml:space="preserve"> 05_ERECTION OF CONTAINERIZED BUILDING#5 Recreation (dwg#5)</t>
  </si>
  <si>
    <t>Site cleaning, removal of debris as necessary. Demolition and transportation of 81EA HESCO baskets and 1EA Sea Containers.</t>
  </si>
  <si>
    <t>Provide and install 18mm PE pipe from existing manhole (water house) to interior distribution system including fittings and accessories as needed.</t>
  </si>
  <si>
    <t>Provide and install heat trace and insulation for 18mm PE pipe above the ground to entering point. (25 mm insulation and wrap with selfcontracting plastic foil).</t>
  </si>
  <si>
    <t>Provide and install kitchen sink and 10lit water bojler.</t>
  </si>
  <si>
    <t>Cut existing asphalt and repair with concrete after work compleation.</t>
  </si>
  <si>
    <t>Excavation in trenches to depth up to 1.20m, including shoring where necessary, storing on site of excavated material and removal of surplus material on completion</t>
  </si>
  <si>
    <t>Leveling bottom of trenches to longitudinal profile, including removal of surplus material on completion</t>
  </si>
  <si>
    <t>10cm thick sand setting bed to bottom of trenches, including leveling of upper surface and filling over pipes to a total of 40cm</t>
  </si>
  <si>
    <t>Backfill of the trenches with excavated material in 30 cm thk. compacted layers</t>
  </si>
  <si>
    <t>Provide and install sewerage pipes DN160 including above ground clean out near the container</t>
  </si>
  <si>
    <t>Pressure test of new sewerage pipes</t>
  </si>
  <si>
    <t>Minor electrical wiring and fixture repair works near sink.</t>
  </si>
  <si>
    <t>Provide and install external light. Including wiring and switches.</t>
  </si>
  <si>
    <t>Placing on precast concrete pads and leveling of 3EA containerized buildings. Available on LogBase.</t>
  </si>
  <si>
    <t>Install "A" form metal  profile □60X40 trusses for the new roof as per attached drawings. Paint 1EA corrosive and 2EA metal paint. Total length of profiles 120m.</t>
  </si>
  <si>
    <r>
      <t xml:space="preserve">Provide and install metal frame with     </t>
    </r>
    <r>
      <rPr>
        <b/>
        <sz val="12"/>
        <rFont val="Arial"/>
        <family val="2"/>
      </rPr>
      <t>□</t>
    </r>
    <r>
      <rPr>
        <sz val="12"/>
        <rFont val="Arial"/>
        <family val="2"/>
      </rPr>
      <t>80X50 metal profile for wooden flooring. Two coat paint. See drawings.</t>
    </r>
  </si>
  <si>
    <t>Provide and install wooden floor with 5 cm thick lumber on the porch (attach to metal frame). Support in the middle.</t>
  </si>
  <si>
    <t>Provide and install 2EA wooden steps with 5 cm thick lumber 12.18 m wide on the porch with wooden construction (attach to metal frame). See drawings.</t>
  </si>
  <si>
    <t xml:space="preserve"> 07_RENOVATIONS OF OFFICE BUILDING#O1 Camp A+D (dwg#O1)</t>
  </si>
  <si>
    <t>BUILDING REFURBISHMENT WORKS</t>
  </si>
  <si>
    <t>Repair, seal holes on walls at offices and hallways (per  office or/and hallway).</t>
  </si>
  <si>
    <t xml:space="preserve">Paint white interior  all offices and hallways. </t>
  </si>
  <si>
    <t>Paint interior doors two coat.</t>
  </si>
  <si>
    <t>Provide and install door handle with lock.</t>
  </si>
  <si>
    <t>Provide and install door ventilation cover. See exisitng on other doors.</t>
  </si>
  <si>
    <t>Provide and install floor skirting.</t>
  </si>
  <si>
    <t>Provide and install ceiling skirting.</t>
  </si>
  <si>
    <t>Remove the wall between two containers at HQ metting room and seal the walls and ceiling with gypsum board painted, floor with 2mm thick metal sheet.</t>
  </si>
  <si>
    <t>Open the wall between G2 and G3 offices and install door, seal the walls as needed.</t>
  </si>
  <si>
    <t>Seal the gaps around the main entrance door and emergency exit doors. Weatherproof and with plastic profiles.</t>
  </si>
  <si>
    <t>Provide and install plastified metal sheet TR-323 on eves.</t>
  </si>
  <si>
    <t>Provide and install horizontal gutters.</t>
  </si>
  <si>
    <t>Provide and install vertical gutters.</t>
  </si>
  <si>
    <t>Provide and install heat trace with insulation for 28mm water pipe (25mm insulation and wrap with selfcontracting plastic foil).</t>
  </si>
  <si>
    <t>Provide and install heat trace with insulation for 32mm water pipe (25mm insulation and wrap with selfcontracting plastic foil).</t>
  </si>
  <si>
    <t>Provide and install heat trace with insulation for 50mm sewerage pipe (25mm insulation and wrap with selfcontracting plastic foil).</t>
  </si>
  <si>
    <t>Provide and install heat trace with insulation for 110mm sewerage pipe (25mm insulation and wrap with selfcontracting plastic foil).</t>
  </si>
  <si>
    <t>Provide and install gypsum board on the ceiling at ground floor, painted.</t>
  </si>
  <si>
    <t xml:space="preserve">Provide and install wooden platform with 5cm thick lumber outside of emergency exit. Including 1EA coat protective emulsion. </t>
  </si>
  <si>
    <t>Install emergency exit stairs. Paint 1EA coat anticorrosive and 1EA coat metal. (Stairs available).</t>
  </si>
  <si>
    <t>Paint existing "UN" sign on containers and rosted bottom 1EA coat anticorrosive and 1EA coat metal.</t>
  </si>
  <si>
    <t>Provide and install metal bars at 110cmX140cm window with ø10mm  bars and frame L20X20X5 profile. Paint 1EA corrosive and 2EA metal paint black. Storage room.</t>
  </si>
  <si>
    <t>Provide and install metal bars at 90cmX200cm door with steel wire mesh *8 gage with 5cm gaps or less and frame L20X20X5 profile. Fabricate locally  hasp for padlocks.  Paint 1EA corrosive and 2EA metal paint black. Storage room.</t>
  </si>
  <si>
    <t>TOTAL BUILDING REFURBISHMENT</t>
  </si>
  <si>
    <t>SHOWER ROOM AND TOILETS RENOVATION</t>
  </si>
  <si>
    <t>Remove all existing fixture on bathrooms (per bathroom, save bojlers).</t>
  </si>
  <si>
    <t>Remove existing and install new 2mm thick  PVC (CE1488, PN-PN14041) flooring (8EA bathrooms).</t>
  </si>
  <si>
    <t>Remove existing and install new flooring waterproof plywood 22mm (8EA bathrooms).</t>
  </si>
  <si>
    <t>Remove existing and install new rock wool flooring insulation (8EA bathrooms).</t>
  </si>
  <si>
    <t>Provide and install new toilets complet with flushing tank.</t>
  </si>
  <si>
    <t>Provide and install new sinks with cabinet and mirrors. Including piping.</t>
  </si>
  <si>
    <t>Provide and install new shower booths complete with faucets.</t>
  </si>
  <si>
    <t>Paint walls and ceiling on bathrooms. Two coat interior paint.</t>
  </si>
  <si>
    <t>Remove old floor drain and install new one.</t>
  </si>
  <si>
    <t>Uninstall and reinstall bojlers.</t>
  </si>
  <si>
    <t>TOTAL BATHROOMS</t>
  </si>
  <si>
    <t>1. BUILDING REFURBISHMENT WORKS</t>
  </si>
  <si>
    <t>2. BATHROOMS RENOVATION</t>
  </si>
  <si>
    <t xml:space="preserve"> 08_#1 New Kitchen (dwg#1)</t>
  </si>
  <si>
    <t>Provide and install OD 40 PE pipe from existing pump house to interior distribution system including fittings and accessories as needed.</t>
  </si>
  <si>
    <t>Provide and install heat trace and insulation for OD 40 PE pipe above the ground to entering point (25mm insulation and wrap with selfcontracting plastic foil).</t>
  </si>
  <si>
    <t>Provide and install sink at kitchen entrance. Including mirror and piping.</t>
  </si>
  <si>
    <t>Provide and install OD 18 PE pipe from distribution system to fixturs including fittings and accessories as needed.</t>
  </si>
  <si>
    <t>Provide and install heat trace and insulation for OD 18 PE pipe above the ground to entering point (25mm insulation and wrap with selfcontracting plastic foil).</t>
  </si>
  <si>
    <t>Backfill of the trenches with excavated material in 30 cm thk. compacted layers and transportation of surplus to lindfill.</t>
  </si>
  <si>
    <t>Provide and install 160PVC sewerage pipes including above ground clean out near the AB unit (connect to grease trap). Connect all sewer outlets to new sewerage pipe as needed. Including all  fittings and accessories as needed.</t>
  </si>
  <si>
    <t>Provide and install earthing system to include  2m cupper roods.</t>
  </si>
  <si>
    <t>Minor electrical wiring and fixture repair works.</t>
  </si>
  <si>
    <t>Provide and install external light fixture with wiring, include switches.</t>
  </si>
  <si>
    <t>Provide and install "A" form metal  profile □60X40 trusses for the new roof as per attached drawings. Total length 670m. Paint 1EA anticorrosive and 2EA metal paint.</t>
  </si>
  <si>
    <t>Provide and install double PVC door at kitchen exit 160X210 cm.</t>
  </si>
  <si>
    <t>Enclose the kitchen garbage area with panels. See drawings, panels available.</t>
  </si>
  <si>
    <t>Relocate existing grease trap (1.0M3 volume) to new kitchen location.</t>
  </si>
  <si>
    <t xml:space="preserve"> 09_RENOVATIONS OF PX BUILDING#K Camp A+D (dwg#K)</t>
  </si>
  <si>
    <t xml:space="preserve">Provide and install plastified metal sheet TR-323 on eves and gable ends. </t>
  </si>
  <si>
    <t>Paint white exterior of building two coat.</t>
  </si>
  <si>
    <t>EURO</t>
  </si>
  <si>
    <t xml:space="preserve"> 10_RENOVATION OF BUILDING#R1 Camp A+D (dwg#R1)</t>
  </si>
  <si>
    <t>Provide and install gypsum board on the ceiling at ground and first floor, painted.</t>
  </si>
  <si>
    <t>Provide and install 5cm thick rock wool insulation and flexibile plastik sheet on first floor ceiling.</t>
  </si>
  <si>
    <t>Paint white ceiling ground and first floor. Interior wall paint two coat.</t>
  </si>
  <si>
    <t>Remove existing and install new 5cm lumber flooring in front of bathrooms ground and first floor corridor.</t>
  </si>
  <si>
    <t>Paint new lumber with  protectiv emulsion.</t>
  </si>
  <si>
    <t>lit</t>
  </si>
  <si>
    <t>Remove existing and install new PVC (CE1488, PN-PN14041)  flooring 2mm  at ground floor and first floor hallways.</t>
  </si>
  <si>
    <t>Seal the gaps around the main entrance door and emergency exit doors weatherproof and with plastic profiles. Also door repair.</t>
  </si>
  <si>
    <t>Provide and install plastified metal sheet on eves TR-323.</t>
  </si>
  <si>
    <t>Provide and install heat trace for 32mm water pipe with insulation (25mm insulation and wrap with selfcontracting plastic foil).</t>
  </si>
  <si>
    <t>Provide and install heat trace for 50mm sewerage pipe with insulation (25mm insulation and wrap with selfcontracting plastic foil).</t>
  </si>
  <si>
    <t>Provide and install heat trace for 110mm sewerage pipe with insulation (25mm insulation and wrap with selfcontracting plastic foil).</t>
  </si>
  <si>
    <t>Relocate the light switch from existing to new location near the door on all living containers.</t>
  </si>
  <si>
    <t>Paint off existing "UN" sign on containers two coat white.</t>
  </si>
  <si>
    <t>Repair the steps on main entrance door, replace the lumber and paint metal frame 1EA anticorrosive and 1EA metal paint.</t>
  </si>
  <si>
    <t>Repair the concrete steps outside emergency exit door.</t>
  </si>
  <si>
    <t>Remove all existing fixture on privat bathrooms and AB units ( 6EA bathrooms and 2EA AB Unit ).</t>
  </si>
  <si>
    <t>Remove existing and install new 2mm thick PVC (CE1488, PN-PN14041) flooring (6EA bathrooms and 2EA AB Unit).</t>
  </si>
  <si>
    <t>Remove existing and install new flooring waterproof plywood 2mm (6EA bathrooms and 2EA AB Unit ).</t>
  </si>
  <si>
    <t>Remove existing and install new rock wool flooring insulation (6EA bathrooms and 2EA AB Unit ).</t>
  </si>
  <si>
    <t>Provide and install new sinks with cabinet and mirrors on privat bathrooms.</t>
  </si>
  <si>
    <t>Provide and install new shower booths complete with faucets (6EA bathrooms and 2EA AB Unit ).</t>
  </si>
  <si>
    <t>Paint walls and ceiling on bathrooms. Two coat interior paint. (6EA bathrooms and 2EA AB Unit ).</t>
  </si>
  <si>
    <t>Repair existing sinks on AB unit.</t>
  </si>
  <si>
    <t>Remove existing and install new sink faucet.</t>
  </si>
  <si>
    <t>Uninstall and reinstall bojlers</t>
  </si>
  <si>
    <t xml:space="preserve"> 11_RENOVATION OF BUILDING#R2 Camp A+D (dwg#R2)</t>
  </si>
  <si>
    <t xml:space="preserve"> 12_RENOVATION OF RESIDENTIAL BLDG#R3 Camp A+D (dwg#R3)</t>
  </si>
  <si>
    <t>Provide and install gypsum board on the ceiling at ground and first floor corridor.</t>
  </si>
  <si>
    <t>Provide and install 5cm thick rock wool insulation and flexibile plastik sheet under and above insulation, on first floor corridor ceiling.</t>
  </si>
  <si>
    <t xml:space="preserve">Paint white ceiling, ground and first floor corridor. </t>
  </si>
  <si>
    <t xml:space="preserve">Remove existing and install new 5cm lumber flooring in front of bathrooms ground and first floor. </t>
  </si>
  <si>
    <t>Paint new lumber with protectiv emulsion. Two coat.</t>
  </si>
  <si>
    <t>Remove existing and install new 2mm thick PVC (CE1488, PN-PN14041)  flooring at ground floor and first floor hallways.</t>
  </si>
  <si>
    <t>Seal the gaps around the main entrance door and emergency exit doors weatherproof and with plastic profiles and necessary door repair.</t>
  </si>
  <si>
    <t>Provide and install heat trace for 32mm water pipe with insulation (25mm insulation and wrap with selfcontracting foil).</t>
  </si>
  <si>
    <t>5.8</t>
  </si>
  <si>
    <t>5.9</t>
  </si>
  <si>
    <t>5.10</t>
  </si>
  <si>
    <t>5.11</t>
  </si>
  <si>
    <t>5.12</t>
  </si>
  <si>
    <t>5.13</t>
  </si>
  <si>
    <t>5.14</t>
  </si>
  <si>
    <t>5.15</t>
  </si>
  <si>
    <t>5.16</t>
  </si>
  <si>
    <t>5.17</t>
  </si>
  <si>
    <t>Supply and Install New Rub Hall at location indicated on drawings.</t>
  </si>
  <si>
    <t>Provide and install heat trace for 50mm sewerage pipe with insulation (25mm insulation and wrap with selfcontracting foil).</t>
  </si>
  <si>
    <t>Provide and install heat trace for 110mm sewerage pipe with insulation (25mm insulation and wrap with selfcontracting foil).</t>
  </si>
  <si>
    <t>Paint off existing "UN" sign on containers. White paint.</t>
  </si>
  <si>
    <t>Provide and install 2EA office containers partition walls (panels available).</t>
  </si>
  <si>
    <t>Other unforeseen works (2% of above costs)</t>
  </si>
  <si>
    <t>Remove all existing fixture on privat bathrooms.</t>
  </si>
  <si>
    <t>Remove existing and install new 2mm thick PVC (CE1488, PN-PN14041) flooring.</t>
  </si>
  <si>
    <t>Remove existing and install new flooring waterproof plywood 22mm thick.</t>
  </si>
  <si>
    <t>Remove existing and install new rock wool flooring insulation.</t>
  </si>
  <si>
    <t xml:space="preserve">Paint walls and ceiling on bathrooms. Two coat interior paint. </t>
  </si>
  <si>
    <t xml:space="preserve"> 13_Renovations of workshop BLDG#W Camp A+D (dwg#W)</t>
  </si>
  <si>
    <t>STORAGE REFURBISHMENT WORKS BLDG#W</t>
  </si>
  <si>
    <t>Provide labor and material to plaster the walls.</t>
  </si>
  <si>
    <t>Provide labor and material to paint white the walls (4 inside offices to). Two coat interior paint.</t>
  </si>
  <si>
    <t>Provide labor and material to place the estrich 5cm thick.</t>
  </si>
  <si>
    <t>Provide labor and material to close the chanel 0.8X7 m with gravel compacted in 30cm thick layers.</t>
  </si>
  <si>
    <t>Provide labor and material to cover the channel 0.8X7 m with 10cm reinforced (4mm wire mesh) concrete MB30.</t>
  </si>
  <si>
    <t>Seal all roof holes with roof special Würth metal sheet silicon (estimated 4EA packages) at bldg#W (Storage).</t>
  </si>
  <si>
    <t>Provide labor and material to install metal sliding door 4.0X4.2m and paint blue. See existing door as example.</t>
  </si>
  <si>
    <t>Provide labor and material to install metal window with glass on the top of the new door 0.6X4.0m paint blue. See existing as example.</t>
  </si>
  <si>
    <t>Provide labor and material to install armstrong ceiling. See existing as example.</t>
  </si>
  <si>
    <t>Demolition of existing partition wall of concrete bricks 5m high and 12m long.</t>
  </si>
  <si>
    <t>Provide labor and material to install 20cm thick wall with 2.1x1.0 opening concrete bricks with cement mortel 1:3. The wall shall be supported with reinforced concret beam in the middle and the top. Also install 4EA 20X20 reinforced columns.</t>
  </si>
  <si>
    <t>Remove existing L shape HESCO basket with sand inside the building and transport to city landfill.</t>
  </si>
  <si>
    <t>Replace existing sink with new one complete.</t>
  </si>
  <si>
    <t>Provide and install iside door 210X100 cm.</t>
  </si>
  <si>
    <t xml:space="preserve"> 14_Renovations of Logistic BLDG#L Camp A+D (dwg#L)</t>
  </si>
  <si>
    <t xml:space="preserve"> REFURBISHMENT WORKS BLDG#L</t>
  </si>
  <si>
    <t>Cleaning of walls and minor repairs (remove nails, close holes etc.)</t>
  </si>
  <si>
    <t>Provide labor and material to paint white the walls (ceiling of bathrooms included ground and first floor). Two coat.</t>
  </si>
  <si>
    <t>Provide labor and material to paint electrical panel metal box. Two coat.</t>
  </si>
  <si>
    <t>Remove  existing carpet and minor floor repair as needed.</t>
  </si>
  <si>
    <t>Provide and install new carpet.</t>
  </si>
  <si>
    <t>TOTAL REFURBISHMENT BLDG#L</t>
  </si>
  <si>
    <t xml:space="preserve"> WINDOW WORKS BLDG#L</t>
  </si>
  <si>
    <t xml:space="preserve">Provide and install new plastic-PVC window 125/265. Position includes high quality handles and double glass t=4+12+4 mm. In the price to be calculated removal of existing wooden windows, fixing of the plastering around them and installation of new metal sheet window ledge(sill).  </t>
  </si>
  <si>
    <t>Provide and install new plastic-PVC window 125/277. Position includes high quality handles and double glass t=4+12+4 mm. In the price to be calculated removal of existing wooden windows, fixing of the plastering around them and installation of new metal sheet window ledge(sill).</t>
  </si>
  <si>
    <t>Provide and install new plastic-PVC window  167/240 Position includes high quality handles and double glass t=4+12+4 mm. In the price to be calculated removal of existing wooden windows, fixing of the plastering around them and installation of new metal sheet window ledge(sill).</t>
  </si>
  <si>
    <t>Provide and install new plastic-PVC window  167/173 Position includes high quality handles and double glass t=4+12+4 mm. In the price to be calculated removal of existing wooden windows, fixing of the plastering around them and installation of new metal sheet window ledge(sill).</t>
  </si>
  <si>
    <t>Provide and install new plastic-PVC window  167/212. Position includes high quality handles and double glass t=4+12+4 mm. In the price to be calculated removal of existing wooden windows, fixing of the plastering around them and installation of new metal sheet window ledge(sill).</t>
  </si>
  <si>
    <t>Provide and install new plastic-PVC window  110/154 at bathroom.  Position includes high quality handles and double glass t=4+12+4 mm. In the price to be calculated removal of existing wooden windows, fixing of the plastering around them and installation of new metal sheet window ledge(sill).</t>
  </si>
  <si>
    <t>Provide and install new plastic-PVC window  85/156 at bathroom.  Position includes high quality handles and double glass t=4+12+4 mm. In the price to be calculated removal of existing wooden windows, fixing of the plastering around them and installation of new metal sheet window ledge(sill).</t>
  </si>
  <si>
    <t>Provide and install new plastic-PVC window  117/85 at bathroom ground floor. Position includes high quality handles and double glass t=4+12+4 mm. In the price to be calculated removal of existing wooden windows, fixing of the plastering around them and installation of new metal sheet window ledge(sill). with new metal sheet window ledge(sill).</t>
  </si>
  <si>
    <t xml:space="preserve">Provide and install new plastic-PVC window  85/85 at bathroom ground floor. Position includes high quality handles and double glass t=4+12+4 mm. In the price to be calculated removal of existing wooden windows, fixing of the plastering around them and installation of new metal sheet window ledge(sill). </t>
  </si>
  <si>
    <t>Provide and install new window bars 125X265cm with ø10mm  rebars (10cm spacing, total 124M') and frame L2X2X0.5 profile (total 16M'). Paint 1EA anticorrosive and 2EA metal black paint.</t>
  </si>
  <si>
    <t>Provide and install electrical  panel to new building.</t>
  </si>
  <si>
    <t>Install electrical  panel to new building (kitchen panel available).</t>
  </si>
  <si>
    <t>Provide and install receptacles and wiring for new kithchen equipment.</t>
  </si>
  <si>
    <t>Provide and install LV cable 5X16mm from existing panel to new compound  panel (panel available). Including parts at exisitng panel.</t>
  </si>
  <si>
    <t>Provide and install LV cable 4X70MM2 from existing  panel to new compound panel. Including parts at exisitng panel.</t>
  </si>
  <si>
    <t>Provide and install LV cable 4X70MM2 from existing  panel to new compound  panel. Including parts at exisitng panel.</t>
  </si>
  <si>
    <t>Provide and install LV cable 4X70mm from existing  panel to new compound panel. Including parts at exisitng panel.</t>
  </si>
  <si>
    <t>Provide and install LV cable 4X70mm from existing  panel to new compound  panel. Including parts at exisitng panel.</t>
  </si>
  <si>
    <t>Provide and install LV cable 4X70mm from existing  panel to new compound panel. Including parts at existing panel.</t>
  </si>
  <si>
    <t>Provide and install new window bars  125X277cm with ø10mm rebars (10cm spacing, total 130M') and frame L20X20X5 profile (total 17M'). Paint 1EA anticorrosive and 2EA metal black paint.</t>
  </si>
  <si>
    <t>Remove existing AC units and install after new window installation at same locations.</t>
  </si>
  <si>
    <t>Paint black all existing window bars. Paint 1EA anticorrosive and final paint black.</t>
  </si>
  <si>
    <t>Provide and install venecian blinds at new windows, white color.</t>
  </si>
  <si>
    <t>* All window measurements to be checked on site.</t>
  </si>
  <si>
    <t>TOTAL WINDOW BLDG#L</t>
  </si>
  <si>
    <t>SECURE STORAGE BLDG#L</t>
  </si>
  <si>
    <t>Provide and install metal frame for cage with profiles L50X50X0.6. See drawings. Door frame to be included. Frame should be anchored to existing floor, ceiling and walls.</t>
  </si>
  <si>
    <t>Provide and install steel wire mesh *8 gage with 5cm gaps or less. See drawings. Wire mesh door  to be included.</t>
  </si>
  <si>
    <t>Provide and install tight pin surface hinge.</t>
  </si>
  <si>
    <t>Fabricate locally and install  hasp (for padlocks).</t>
  </si>
  <si>
    <t>Paint all metal surfaces black. Paint 1EA anticorrosive and final paint black.</t>
  </si>
  <si>
    <t>Provide and install one light switch 20A, 1 phase in general purpose box.</t>
  </si>
  <si>
    <t>Provide and install one ceiling monted light with 100W incadescent bulb. Light to be in tamperproof cage.</t>
  </si>
  <si>
    <t>Provide and install wiring from existing panel to new switch and light.</t>
  </si>
  <si>
    <t xml:space="preserve"> TOTAL SECURE STORAGE </t>
  </si>
  <si>
    <t>SHOWER ROOMS AND TOILETS RENOVATION BLDG#L</t>
  </si>
  <si>
    <t>Remove all existing fixture on bathrooms (ground and first floor).</t>
  </si>
  <si>
    <t>Remove all existing ceramic tiles.</t>
  </si>
  <si>
    <t>Install new wall ceramic tiles (ground and first floor bathroom).</t>
  </si>
  <si>
    <t>Install new floor ceramic tiles (ground and first floor bathroom).</t>
  </si>
  <si>
    <t>Provide material and plaster walls.</t>
  </si>
  <si>
    <t>Paint floors (walls up to h=30cm) and shower walls  (h=2m) priory to attach tails with two component waterproof insulation.</t>
  </si>
  <si>
    <t>Provide and install new toilet seat complet with flushing tank.</t>
  </si>
  <si>
    <t>Provide and install new sinks and mirrors (80x60cm glass).</t>
  </si>
  <si>
    <t xml:space="preserve">Remove existing and install new 80lit water bojler, minor electrical repair as needed. </t>
  </si>
  <si>
    <t>Provide and install new sink faucet on ceramic tiles sink.</t>
  </si>
  <si>
    <t>Remove existing and install new urinal, minor plumbing pipe repair as needed.</t>
  </si>
  <si>
    <t>Remove existing and install new light switch.</t>
  </si>
  <si>
    <t>Remove existing and install new light fixture.</t>
  </si>
  <si>
    <t>Remove existing and install new floor drain.</t>
  </si>
  <si>
    <t>1. BUILDING #L REFURBISHMENT WORKS</t>
  </si>
  <si>
    <t>2. WINDOW WORKS BLDG#L</t>
  </si>
  <si>
    <t>3. ARMS ROOM CAGE BLDG#L</t>
  </si>
  <si>
    <t>4.SHOWER ROOMS AND TOILETS RENOVATION BLDG#L</t>
  </si>
  <si>
    <t xml:space="preserve"> 15_Perimeter wall and main gate</t>
  </si>
  <si>
    <t>PERIMETER WALL WORKS</t>
  </si>
  <si>
    <t>Site cleaning, removal of old perimeter chain link fence with concrete foundation and transportation of debris  to city landfill. (Fence height ~2.0m).</t>
  </si>
  <si>
    <t>Site cleaning, removal of existing concrete brick solid wall with foundation and transportation of debris to city landfill. (Wall height ~2.0m with concrete bricks).</t>
  </si>
  <si>
    <t>Site cleaning, removal of existing concrete T-walls and storing inside LogBase or to new locations as per attached drawings.</t>
  </si>
  <si>
    <t>Excavation in trenches machine and hand dig to depth up to 0.9m for column base (0.6X0.6X) as per attached drawing, including shoring where necessary and temporarily storing on site of excavated material.</t>
  </si>
  <si>
    <t>Excavation in trenches machine and hand dig to depth up to 0.5m for continues foundation as per attached drawing, including shoring where necessary and temporarily storing on site of excavated material.</t>
  </si>
  <si>
    <t>Provide and place 10cm thick layer of gravel on bottom of trenches.</t>
  </si>
  <si>
    <t>Provide and place reinforced concrete continues foundation with form work as per attached drawing ( 6X12mm rebar +6mm/20cm stirrup)</t>
  </si>
  <si>
    <t>Provide and place reinforced concrete column footing and column with form work as per attached drawing.</t>
  </si>
  <si>
    <t>Provide and place reinforced concrete middle beam with form work as per attached drawing (20cmX20cm; 4X12mm rebars +6mm/20cm stirrup).</t>
  </si>
  <si>
    <t>Provide and place reinforced concrete upper beam and wall cover with form work as per attached drawing (6X10mm rebar's +6mm/20cm stirrup).</t>
  </si>
  <si>
    <t>Provide and place concrete blocks 20X20X40cm (12.5ea/M2) with cement mortal 1:3.</t>
  </si>
  <si>
    <r>
      <t xml:space="preserve">Provide and install "V" form □40X60 metal profile at the top of the wall as per attached drawing (2m spacing). </t>
    </r>
  </si>
  <si>
    <t>Provide and install concertina wire ø60 cm.</t>
  </si>
  <si>
    <t>Removal of chain link fence with concrete plint and transportation of debris  to city landfill. (Fence between helipad and asphalted road).</t>
  </si>
  <si>
    <t>Removal of chain link fence (wire mesh 6mm), gate and transportation of debris  to city landfill. (Fence between Camp "A" and "D").</t>
  </si>
  <si>
    <t>Landscape works around new perimeter wall (1.0m on both sides).</t>
  </si>
  <si>
    <t>Other unforeseen works (5% of above costs)</t>
  </si>
  <si>
    <t>MAIN GATE UPGRADE (bldg#7)</t>
  </si>
  <si>
    <t>2.1.1</t>
  </si>
  <si>
    <t xml:space="preserve">Site cleaning, removal of debris as necessary. </t>
  </si>
  <si>
    <t>2.1.2</t>
  </si>
  <si>
    <t>2.1.3</t>
  </si>
  <si>
    <t>Remove existing guard shack to new location. Provide electricity. See drawings #15.1.</t>
  </si>
  <si>
    <t>2.1 TOTAL SITE PREPARATION WORKS</t>
  </si>
  <si>
    <t>2.2.1</t>
  </si>
  <si>
    <t>2.2.2</t>
  </si>
  <si>
    <t>2.2.3</t>
  </si>
  <si>
    <t>2.2.4</t>
  </si>
  <si>
    <t>Provide and install external light.</t>
  </si>
  <si>
    <t>2.2 TOTAL ELECTRICAL INSTALLATION</t>
  </si>
  <si>
    <t>2.3.3</t>
  </si>
  <si>
    <t>Install "A" form metal  □60X40 profile trusses for the new roof as per attached drawings. Paint two coat. Total length of profiles 120m.</t>
  </si>
  <si>
    <t>2.3.4</t>
  </si>
  <si>
    <t>2.3.5</t>
  </si>
  <si>
    <t>Provide and install new roof cover, gable ends, eves and porch ceiling with plastified metal sheet.</t>
  </si>
  <si>
    <t>2.3.6</t>
  </si>
  <si>
    <t>2.3.7</t>
  </si>
  <si>
    <t xml:space="preserve">Provide and install verticlal and horizontal gutters on the roof of the unit. </t>
  </si>
  <si>
    <t>2.3.9</t>
  </si>
  <si>
    <t>2.3.10</t>
  </si>
  <si>
    <t>2.3.12</t>
  </si>
  <si>
    <t>2.3.13</t>
  </si>
  <si>
    <t>Provide and install 230V receptacles at new Rub Hall. Including wiring.</t>
  </si>
  <si>
    <t>2.3.14</t>
  </si>
  <si>
    <t>Provide and place precast concret barriers (Jersey Barriers) as per attached drawing.</t>
  </si>
  <si>
    <t>2.3.15</t>
  </si>
  <si>
    <t>Provide and install 230V waterproof outdoor receptacles attached to the precast concrete barriers (Jersey Barriers, Detroit Blocks). Including wiring from existing high voltage panel and necessary parts at panel.</t>
  </si>
  <si>
    <t>2.3.16</t>
  </si>
  <si>
    <t>Provide and install 9m high flag metal poles (7.2m above ground). Anchor 1.8m deep in concrete foundation.</t>
  </si>
  <si>
    <t>2.3.18</t>
  </si>
  <si>
    <t>Manufacturing, provision and installation of mechanical boom gate (steel ramp). Dimensions of all elements are given in the drawings attached. RAMP passage wide -5m.</t>
  </si>
  <si>
    <t>2.3.19</t>
  </si>
  <si>
    <t>Unforeseen work 5% of above.</t>
  </si>
  <si>
    <t>2.3 CONTAINERIZED MODULAR BUILDINGS</t>
  </si>
  <si>
    <t>2.1 SITE PREPARATION</t>
  </si>
  <si>
    <t>2.2 ELECTRICAL INSTALLATION</t>
  </si>
  <si>
    <t>2.3 CONTANERIZED BUILDING</t>
  </si>
  <si>
    <t>MAIN GATE UPGRADE</t>
  </si>
  <si>
    <t>PERIMETER LIGHTING UPGRADE</t>
  </si>
  <si>
    <t>Remove existing poles and transportation of debris to city landfill.</t>
  </si>
  <si>
    <t>Provide and install 10m high concrete poles placed on concrete 1.8m deep (poles will be replaced or added as per supervisory engineer direction).</t>
  </si>
  <si>
    <t>Provide and install floodlights 44000/2000W two per pole, complete with wiring from pole bottom.</t>
  </si>
  <si>
    <t>Excavation of trenches machine and hand dig to depth up to 0.6m for cable laying, including 10cm thick sand setting bed to bottom of trenches and backfill.</t>
  </si>
  <si>
    <t>10cm thick sand setting bed to bottom of trenches.</t>
  </si>
  <si>
    <t>Provide and install cable H05 5X4mm2 with conduit pipe and wire inside.</t>
  </si>
  <si>
    <t>TOTAL PERIMETER LIGHTING</t>
  </si>
  <si>
    <t>GRAVEL AREA CAMP "C"</t>
  </si>
  <si>
    <t xml:space="preserve">Grade the area with grader with existing slope. </t>
  </si>
  <si>
    <t>Compact the area with compacter.</t>
  </si>
  <si>
    <t>Provide, grade and compact area with gravel app. 10cm thick. 0-30MM.</t>
  </si>
  <si>
    <t>GRAVEL WORKS</t>
  </si>
  <si>
    <t>1. PERIMETER WALL</t>
  </si>
  <si>
    <t>2. MAIN GATE UPGRADE</t>
  </si>
  <si>
    <t>3. PERIMETER LIGHTING</t>
  </si>
  <si>
    <t>4. GRAVEL CAMP "C"</t>
  </si>
  <si>
    <t xml:space="preserve"> 16_ERECTION OF CONTAINERIZED BLDG#2 Catering (dwg#2)</t>
  </si>
  <si>
    <t>Minor electrical work near sink.</t>
  </si>
  <si>
    <t>Install "A" form metal  profile □60X40 trusses for the new roof as per attached drawings. Paint 1EA anticorosive and 2EA metal paint. Total length of profiles 274m.</t>
  </si>
  <si>
    <t>Seal the openings around the AC's, weatherproof and with plastic profile.</t>
  </si>
  <si>
    <t>Provide and install sink, mirror and 10 lit water bojler.</t>
  </si>
  <si>
    <t>Provide and install water pipe OD PE16mm to new sink, including heat trace(25mm insulation and wrap with selfcontracting plastic foil).</t>
  </si>
  <si>
    <t>Provide and install sewer pipe PVC 110mm to new sink, including heat trace (25mm insulation and wrap with selfcontracting plastic foil).</t>
  </si>
  <si>
    <t>2. ELECTRICAL INSTALLATION</t>
  </si>
  <si>
    <t>3. CONTAINERIZED BUILDINGS</t>
  </si>
  <si>
    <t xml:space="preserve"> 17_New asphalt area</t>
  </si>
  <si>
    <t>SEWERAGE SYSTEM AND DITCH</t>
  </si>
  <si>
    <t>Backfill of the trenches with excavated material in 30 cm thk. compacted layers. Transportaion of surplus material to city landfill</t>
  </si>
  <si>
    <t xml:space="preserve">Provide and install 250mm PVC sewerage pipes </t>
  </si>
  <si>
    <t xml:space="preserve">Provide material and fixing pre-fabricate concrete elements-gully's (open storm water outlets) with diameter  ND400mm, fixed on concrete base slab, including fulfilling of joints, complete waterproof. Metal grid cover 400X400mm included. </t>
  </si>
  <si>
    <t xml:space="preserve">Provide material and install pre-fabricate concrete elements for manhole with diameter  ND1000/1000 and cones 600/1000 fixed on concrete base slab, including fulfilling of joints, complete waterproof. Heavy duty manhole metal cover included (standard heavy transport 40t). Iron steps included. </t>
  </si>
  <si>
    <t xml:space="preserve">Cut asphalt and repair </t>
  </si>
  <si>
    <t>Demolition of bottom of existing ditch</t>
  </si>
  <si>
    <t>Placing 10cm thick concrete layer with 1% slope in opposite direction to current slope</t>
  </si>
  <si>
    <t>NEW ASPHALT AREA</t>
  </si>
  <si>
    <t>Excavation up to approximate depth of 300 mm upper layer and transportation of material to landfill, including leveling, grading and compacting the surface, maintaining slope of approximately 1,5% towards the gullies.</t>
  </si>
  <si>
    <t>Provide, grade and compact area with 0-30 gravel app. 18cm thick. maintaining slope of approximately 1,5% towards the gullies</t>
  </si>
  <si>
    <t>Provide, grade and compact area with 0-10 gravel app. 4cm thick. maintaining slope of approximately 1,5% towards the gullies</t>
  </si>
  <si>
    <r>
      <t>Supply materials and making layer of bitumen emulsion (hot coat) above base course, average 0,8kg/m</t>
    </r>
    <r>
      <rPr>
        <vertAlign val="superscript"/>
        <sz val="12"/>
        <rFont val="Arial"/>
        <family val="0"/>
      </rPr>
      <t>2</t>
    </r>
    <r>
      <rPr>
        <sz val="12"/>
        <rFont val="Arial"/>
        <family val="0"/>
      </rPr>
      <t xml:space="preserve"> for better connection between road base course and layer of asphalt.</t>
    </r>
  </si>
  <si>
    <t>Supply materials and laying asphalt-beton layer thickness 80 mm by mixture 0-16mm including leveling according longitudinal and cross sections and compaction.</t>
  </si>
  <si>
    <t>NEW ASPHALT</t>
  </si>
  <si>
    <t>1. SEWERAGE SYSTEM</t>
  </si>
  <si>
    <t>2. NEW ASPHALT AREA</t>
  </si>
  <si>
    <t>ALL WORKS</t>
  </si>
  <si>
    <t xml:space="preserve">Purchase the new AB Unit  (3EA showers, 3EA toilets, 1EA urinal and 3EA sinks.    </t>
  </si>
  <si>
    <t>Remove existing AB unit and install new one (remove roof and bring back complete)</t>
  </si>
  <si>
    <t xml:space="preserve"> 18_BoQ New AB unit 3EA showers and 3EA toilets Camp C </t>
  </si>
  <si>
    <t xml:space="preserve"> 19_Network IT Wiring  Camp A,D, Transport</t>
  </si>
  <si>
    <t>Wiring camp D -Office Block</t>
  </si>
  <si>
    <t>Installation of wiring as per the scheme attached "camp delta.pdf". A single red dot represents a double network outlet ( 2 connections, cat5e, RJ45 femail)</t>
  </si>
  <si>
    <t>pcs</t>
  </si>
  <si>
    <t>Termination of the cabling on a patch panels - 24 port, 1U, RJ45, Cat5e. The termination point is marked with blue dot on the sheme attached.</t>
  </si>
  <si>
    <t>*All the materials should be provided by the contractor including cables, channels, outles and patch pannels. Costs to be included as per outlet (double netowrk wall plug) above.</t>
  </si>
  <si>
    <t>TOTAL camp D -Office Block wiring</t>
  </si>
  <si>
    <t>Wiring Infirmary Block</t>
  </si>
  <si>
    <t>Installation of wiring as per the scheme attached "Infirmary Block.pdf". A single red dot represents a double network outlet ( 2 connections, cat5e, RJ45 female)</t>
  </si>
  <si>
    <t>Termination of the cabling on a patch panels - 24 port, 1U, RJ45, Cat5e. The termination point is marked with blue dot on the scheme attached.</t>
  </si>
  <si>
    <t>*All the materials should be provided by the contractor including cables, channels, outlets and patch panels. Costs to be included as per outlet (double network wall plug) above.</t>
  </si>
  <si>
    <t>TOTAL Infirmary Block wiring</t>
  </si>
  <si>
    <t>Wiring of Transport building</t>
  </si>
  <si>
    <t>Installation of wiring as per the scheme attached "Transport Buiding.pdf". A single red dot represents a double network outlet ( 2 connections, cat5e, RJ45 female)</t>
  </si>
  <si>
    <t>TOTAL Transport building wiring</t>
  </si>
  <si>
    <t>1. Wiring camp D -Office Block</t>
  </si>
  <si>
    <t>2. Wiring Infirmary Block</t>
  </si>
  <si>
    <t>3. Wiring of Transport building</t>
  </si>
  <si>
    <t xml:space="preserve">            MECHANICAL  INSTALLATIONS </t>
  </si>
  <si>
    <t>Provide and install PVC flooring (CE1488, PN-EN14041) as per attached drawing on  concrete slab in the Ground floor coridor.</t>
  </si>
  <si>
    <t>Provide and install 2mm PVC (CE1488, PN-EN14041) flooring as per attached drawing.</t>
  </si>
  <si>
    <t>General Remarks</t>
  </si>
  <si>
    <t>All following items contains in the unit price the supply, transport mounting / installation and connection of the materials and equipments on site in accordance of common technical and EU rules and the manufacturers instructions.</t>
  </si>
  <si>
    <t>All choosen materials and equipments can only be changed with the approval of the project officer and have to be similar approved to the requested specifications.</t>
  </si>
  <si>
    <t>All following items contains in the unit price the testing, verifications and measures to make technical systems working.  Materails and equipment has to be marked accoring to the common technical and EU rules. A test report and certificate has to be prepared.</t>
  </si>
  <si>
    <t>The contractor has to hand over technical descriptions, certificates, instruction handbooks (equipments) and other important documents related to the choosen materials and equipments.</t>
  </si>
  <si>
    <t>1. HOT WATER SYSTEM - BLOCK 1</t>
  </si>
  <si>
    <t>I. BOILER ROOM</t>
  </si>
  <si>
    <t>Qtu.</t>
  </si>
  <si>
    <t>Unit Price E</t>
  </si>
  <si>
    <t>Total Price €</t>
  </si>
  <si>
    <t>I.1</t>
  </si>
  <si>
    <t>Boiler for central heating (hot water production) with fuel, nominal capacity 250 kW ,  Boiler is equipped with the necessary automatic for the working temperature regime of 90/70°C.</t>
  </si>
  <si>
    <t>Technical data: Power 250 kW</t>
  </si>
  <si>
    <t>Dimensions : 875x1850x1185</t>
  </si>
  <si>
    <t>Connections:</t>
  </si>
  <si>
    <t>Supply pipe DN 65</t>
  </si>
  <si>
    <t xml:space="preserve">Security pipe </t>
  </si>
  <si>
    <t>Return pipe DN 65</t>
  </si>
  <si>
    <t>charging 3/4"</t>
  </si>
  <si>
    <t xml:space="preserve">Insulated </t>
  </si>
  <si>
    <t>Volume 280 liters, max. pressure 6 bar</t>
  </si>
  <si>
    <t>I.2</t>
  </si>
  <si>
    <t>Expansion tank(vessel) for pressure control in system, volume 250 liter</t>
  </si>
  <si>
    <t>I.3</t>
  </si>
  <si>
    <t>Ionic water softener in complete with salt vessel, water meter, pipes and all required security, metering and closing armature, capacity 1 m3/h.</t>
  </si>
  <si>
    <t>I.4</t>
  </si>
  <si>
    <t>Circulation pump, complete with flanges and other fittings, with characteristics :</t>
  </si>
  <si>
    <t xml:space="preserve">  Type UPS 50-120F</t>
  </si>
  <si>
    <t xml:space="preserve">  Type  UPS 40-120/F</t>
  </si>
  <si>
    <t>I.5</t>
  </si>
  <si>
    <t>Hot water collectors fabricated from steel pipes, equipped with connections for pipe system, with connections for thermometer and manometer (1/2") and discharging as well (1"). Collectors are anti corrosion protected and insulated with poliethilen insulation thickness 13 mm, delivered in complete withstand made by metal profile. Collectors and pipe connections  dimensions are:</t>
  </si>
  <si>
    <t xml:space="preserve"> -f 219 mm, L=1200 mm</t>
  </si>
  <si>
    <t xml:space="preserve">2 pcs -DN 65 ; 2 pcs  DN 50 ;   1pcs -DN40, 2pcs -R3/4"                                 </t>
  </si>
  <si>
    <t>I.6</t>
  </si>
  <si>
    <t>Security valve, characteristics:</t>
  </si>
  <si>
    <t xml:space="preserve"> -DN40 NP16, p=3 b</t>
  </si>
  <si>
    <t>I.7</t>
  </si>
  <si>
    <t>One way valve</t>
  </si>
  <si>
    <t xml:space="preserve"> -R1"</t>
  </si>
  <si>
    <t xml:space="preserve"> -R2"</t>
  </si>
  <si>
    <t>I.8</t>
  </si>
  <si>
    <t>Spherical valve with flanges and other required fittings  following dimensions:</t>
  </si>
  <si>
    <t xml:space="preserve"> -DN65 NP16</t>
  </si>
  <si>
    <t>I.9</t>
  </si>
  <si>
    <t xml:space="preserve"> -DN50 NP16</t>
  </si>
  <si>
    <t xml:space="preserve"> -DN40 NP16</t>
  </si>
  <si>
    <t>I.10</t>
  </si>
  <si>
    <t>Spherical valve for pipe connections, following dimensions :</t>
  </si>
  <si>
    <t>I.11</t>
  </si>
  <si>
    <t>Scale trap-filter with flanges and with other required fittings  following dimensions:</t>
  </si>
  <si>
    <t>I.12</t>
  </si>
  <si>
    <t>Manometer with manometer tap R1/2",</t>
  </si>
  <si>
    <t>measuring diapason 0-16 bar.</t>
  </si>
  <si>
    <t>I.13</t>
  </si>
  <si>
    <t>Thermometer with thermometer tap R1/2",</t>
  </si>
  <si>
    <t>measuring diapason od 0-120° C</t>
  </si>
  <si>
    <t>I.14</t>
  </si>
  <si>
    <t>Complete for air relief of installation consisting of:</t>
  </si>
  <si>
    <t xml:space="preserve"> - air relief vessel, V=2 l.</t>
  </si>
  <si>
    <t xml:space="preserve"> - spherical-globe valve, 1/2"</t>
  </si>
  <si>
    <t xml:space="preserve"> - steel pipe f 1/2", length 6 meter</t>
  </si>
  <si>
    <t>cleaned and protected.</t>
  </si>
  <si>
    <t>I.15</t>
  </si>
  <si>
    <t xml:space="preserve"> Steel pipe with dimensions:</t>
  </si>
  <si>
    <t xml:space="preserve"> - Ǿ 76.1x2.9</t>
  </si>
  <si>
    <t>m'</t>
  </si>
  <si>
    <t xml:space="preserve"> - Ǿ 60,3x2,9</t>
  </si>
  <si>
    <t xml:space="preserve"> - Ǿ 33.7x3,25</t>
  </si>
  <si>
    <t>I.16</t>
  </si>
  <si>
    <t>Seamless steel bend R=1,5D,  dimensions:</t>
  </si>
  <si>
    <t>I.17</t>
  </si>
  <si>
    <t>Thermal insulation of the boiler room pipes with mineral wool with thicknes  50 mm covered with Al metal sheet Al-0.5 mm</t>
  </si>
  <si>
    <t>m2</t>
  </si>
  <si>
    <t>I.18</t>
  </si>
  <si>
    <t>Preinsulated district heating pipeline with dimensions:</t>
  </si>
  <si>
    <t>DN 50</t>
  </si>
  <si>
    <t>DN 40</t>
  </si>
  <si>
    <t>I.19</t>
  </si>
  <si>
    <t>Fitting steel tubes,as holder,strengthening,curving,wire,gas welding is 30% from the poz.I.15 and I.18</t>
  </si>
  <si>
    <t>0,3%</t>
  </si>
  <si>
    <t>I.20</t>
  </si>
  <si>
    <t>Thermal insolation with armaflex or similar,thickness 0.8 mm</t>
  </si>
  <si>
    <t xml:space="preserve"> - Ǿ 48.3x2.6</t>
  </si>
  <si>
    <t>I.21</t>
  </si>
  <si>
    <t>Oil tank V=5 m cube, placed in earth including work</t>
  </si>
  <si>
    <t>piece</t>
  </si>
  <si>
    <t>I.22</t>
  </si>
  <si>
    <t>Cleaning and protection of steel pipes with basic tint</t>
  </si>
  <si>
    <t>Electrical cable heater , complet with Thermostat</t>
  </si>
  <si>
    <t>I.23</t>
  </si>
  <si>
    <t>Electrical box, complet</t>
  </si>
  <si>
    <t>I.24</t>
  </si>
  <si>
    <t>Chimney 250mm double wall with 25mm thermoisolation min. h=8 m'</t>
  </si>
  <si>
    <t>I.25</t>
  </si>
  <si>
    <t xml:space="preserve">Funnel Ø250 ; l=1 m for conection - chimney </t>
  </si>
  <si>
    <t>I.26</t>
  </si>
  <si>
    <t>Flame thrower , typ. L3 Z-A/ two step; Q=244 -290KW.</t>
  </si>
  <si>
    <t>I.27</t>
  </si>
  <si>
    <t>Testing with cold and hot water</t>
  </si>
  <si>
    <t>L.S.</t>
  </si>
  <si>
    <t>II.</t>
  </si>
  <si>
    <t>1. HEATING WITH RADIATORS BLOCK 1</t>
  </si>
  <si>
    <t>Panel radiators by metal sheet, painted, with construction, Type 22-600-L</t>
  </si>
  <si>
    <t>II.1</t>
  </si>
  <si>
    <t>26/600 - 600/1346W</t>
  </si>
  <si>
    <t>26/600 -  1000/2236W</t>
  </si>
  <si>
    <t>II.2</t>
  </si>
  <si>
    <t>Radiators holders</t>
  </si>
  <si>
    <t>II.3</t>
  </si>
  <si>
    <t xml:space="preserve"> -R6/4"</t>
  </si>
  <si>
    <t>II.4</t>
  </si>
  <si>
    <t>Regulating radiators valve dim. R1/2"</t>
  </si>
  <si>
    <t>II.5</t>
  </si>
  <si>
    <t>Radiators closing valve, dim. R 1/2"</t>
  </si>
  <si>
    <t>II.6</t>
  </si>
  <si>
    <t>Discharge cock dimensions R1/2"</t>
  </si>
  <si>
    <t>II.7</t>
  </si>
  <si>
    <t>Automatic deaeratin vessel,R1/2"</t>
  </si>
  <si>
    <t>II.8</t>
  </si>
  <si>
    <r>
      <t xml:space="preserve">Cupper pipes </t>
    </r>
    <r>
      <rPr>
        <b/>
        <sz val="12"/>
        <rFont val="Arial"/>
        <family val="2"/>
      </rPr>
      <t>Cu</t>
    </r>
    <r>
      <rPr>
        <sz val="12"/>
        <rFont val="Arial"/>
        <family val="2"/>
      </rPr>
      <t xml:space="preserve"> with dimensions;</t>
    </r>
  </si>
  <si>
    <t xml:space="preserve"> - Ǿ 54x2mm</t>
  </si>
  <si>
    <t xml:space="preserve"> - Ǿ 42x1mm</t>
  </si>
  <si>
    <t xml:space="preserve"> - Ǿ 35x1mm</t>
  </si>
  <si>
    <t xml:space="preserve"> - Ǿ28x1 mm</t>
  </si>
  <si>
    <t xml:space="preserve"> - Ǿ22x1,0 mm</t>
  </si>
  <si>
    <t xml:space="preserve"> - Ǿ 15x1,0 mm</t>
  </si>
  <si>
    <t>II.9</t>
  </si>
  <si>
    <t>Cupper bend R=1,5D, with dimensions:</t>
  </si>
  <si>
    <t>II.10</t>
  </si>
  <si>
    <t>Fitting cupper tubes,as holder,strengthening,curving,wire,gas welding is 30% from dhe poz.II.8 and II.9</t>
  </si>
  <si>
    <t>LS.</t>
  </si>
  <si>
    <t>II.11</t>
  </si>
  <si>
    <t>Transort 2.5% from the position ,1, to 9</t>
  </si>
  <si>
    <t>III. Construction Activities</t>
  </si>
  <si>
    <t>III.1</t>
  </si>
  <si>
    <t>Removal of asphalt layer for the opening of canal for fixing pre isolated pipes</t>
  </si>
  <si>
    <t>III.2</t>
  </si>
  <si>
    <t>Excavation of the canal on dim: 50 x50 cm for fixing pre isolated pipes</t>
  </si>
  <si>
    <t>III.3</t>
  </si>
  <si>
    <t>Provide and leveling of sand  t= 10 cm before placing pre isolated pipes</t>
  </si>
  <si>
    <t>m3</t>
  </si>
  <si>
    <t>III.4</t>
  </si>
  <si>
    <t>Covering the pre isolated pipes by sand t= 10 cm</t>
  </si>
  <si>
    <t>III.5</t>
  </si>
  <si>
    <t>Setting the signal tape at min 15 cm over the  pipes.</t>
  </si>
  <si>
    <t>III.6</t>
  </si>
  <si>
    <t xml:space="preserve">Provide the asphalt at existing thickness layer,and return the area to the previous state condition. </t>
  </si>
  <si>
    <t>III.7</t>
  </si>
  <si>
    <t xml:space="preserve">Cleaning the site and removal of waste to the nearest landfill waste. </t>
  </si>
  <si>
    <t>paushall</t>
  </si>
  <si>
    <t>III.8</t>
  </si>
  <si>
    <t>Unforseen activities on performing works of the external network.</t>
  </si>
  <si>
    <t>TOTAL 1</t>
  </si>
  <si>
    <t>TOTAL 2</t>
  </si>
  <si>
    <t>TOTAL 3</t>
  </si>
  <si>
    <t>TOTAL BLOCK 1</t>
  </si>
  <si>
    <t>2. HOT WATER SYSTEM - BLOCK 2</t>
  </si>
  <si>
    <t>Boiler for central heating (hot water production) with fuel, nominal capacity 220 kW ,  Boiler is equipped with the necessary automatic for the working temperature regime of 90/70°C.</t>
  </si>
  <si>
    <t>Technical data: , Power 220 kW</t>
  </si>
  <si>
    <t>Dimensions : 875x1600x1185</t>
  </si>
  <si>
    <t>Security pipe DN32</t>
  </si>
  <si>
    <t>Volume 218 liters, max. pressure 6 bar</t>
  </si>
  <si>
    <t>Expansion tank(vessel) for pressure control in system, volume 220 liter</t>
  </si>
  <si>
    <t xml:space="preserve">2 pcs -DN 65 ; 3 pcs  DN 40 ;    2pcs -R3/4"                                 </t>
  </si>
  <si>
    <t xml:space="preserve"> -DN25 NP16</t>
  </si>
  <si>
    <t xml:space="preserve"> -DN20 NP16</t>
  </si>
  <si>
    <t xml:space="preserve"> -R5/4"</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</si>
</sst>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0"/>
    <numFmt numFmtId="195" formatCode="0.000"/>
    <numFmt numFmtId="196" formatCode="&quot;Yes&quot;;&quot;Yes&quot;;&quot;No&quot;"/>
    <numFmt numFmtId="197" formatCode="&quot;True&quot;;&quot;True&quot;;&quot;False&quot;"/>
    <numFmt numFmtId="198" formatCode="&quot;On&quot;;&quot;On&quot;;&quot;Off&quot;"/>
    <numFmt numFmtId="199" formatCode="[$€-2]\ #,##0.00_);[Red]\([$€-2]\ #,##0.00\)"/>
    <numFmt numFmtId="200" formatCode="_-* #,##0\ [$€-80C]_-;\-* #,##0\ [$€-80C]_-;_-* &quot;-&quot;\ [$€-80C]_-;_-@_-"/>
    <numFmt numFmtId="201" formatCode="_-[$€-2]\ * #,##0_-;\-[$€-2]\ * #,##0_-;_-[$€-2]\ * &quot;-&quot;_-;_-@_-"/>
    <numFmt numFmtId="202" formatCode="#,##0_€"/>
    <numFmt numFmtId="203" formatCode="0."/>
    <numFmt numFmtId="204" formatCode="_([$€-2]\ * #,##0.00_);_([$€-2]\ * \(#,##0.00\);_([$€-2]\ * &quot;-&quot;??_);_(@_)"/>
  </numFmts>
  <fonts count="57">
    <font>
      <sz val="10"/>
      <name val="Arial"/>
      <family val="0"/>
    </font>
    <font>
      <sz val="8"/>
      <name val="Arial"/>
      <family val="2"/>
    </font>
    <font>
      <b/>
      <sz val="8"/>
      <name val="Arial"/>
      <family val="2"/>
    </font>
    <font>
      <b/>
      <sz val="16"/>
      <name val="Arial"/>
      <family val="2"/>
    </font>
    <font>
      <sz val="8"/>
      <color indexed="8"/>
      <name val="Arial"/>
      <family val="2"/>
    </font>
    <font>
      <u val="single"/>
      <sz val="10"/>
      <color indexed="36"/>
      <name val="Arial"/>
      <family val="0"/>
    </font>
    <font>
      <u val="single"/>
      <sz val="10"/>
      <color indexed="12"/>
      <name val="Arial"/>
      <family val="0"/>
    </font>
    <font>
      <b/>
      <sz val="10"/>
      <name val="Arial"/>
      <family val="2"/>
    </font>
    <font>
      <sz val="12"/>
      <name val="Arial"/>
      <family val="2"/>
    </font>
    <font>
      <b/>
      <sz val="12"/>
      <name val="Arial"/>
      <family val="2"/>
    </font>
    <font>
      <b/>
      <sz val="12"/>
      <color indexed="8"/>
      <name val="Arial"/>
      <family val="2"/>
    </font>
    <font>
      <sz val="12"/>
      <color indexed="8"/>
      <name val="Arial"/>
      <family val="2"/>
    </font>
    <font>
      <b/>
      <sz val="12"/>
      <name val="Times New Roman CE"/>
      <family val="1"/>
    </font>
    <font>
      <sz val="16"/>
      <name val="Arial"/>
      <family val="2"/>
    </font>
    <font>
      <b/>
      <u val="single"/>
      <sz val="12"/>
      <name val="Arial"/>
      <family val="2"/>
    </font>
    <font>
      <sz val="12"/>
      <name val="Times New Roman CE"/>
      <family val="1"/>
    </font>
    <font>
      <b/>
      <sz val="12"/>
      <name val="Times New Roman"/>
      <family val="1"/>
    </font>
    <font>
      <sz val="18"/>
      <name val="Arial"/>
      <family val="2"/>
    </font>
    <font>
      <vertAlign val="superscript"/>
      <sz val="12"/>
      <name val="Arial"/>
      <family val="0"/>
    </font>
    <font>
      <sz val="9"/>
      <name val="Arial"/>
      <family val="2"/>
    </font>
    <font>
      <sz val="12"/>
      <name val="Univers (E1)"/>
      <family val="0"/>
    </font>
    <font>
      <b/>
      <sz val="12"/>
      <name val="Univers (E1)"/>
      <family val="0"/>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medium"/>
      <right style="thin"/>
      <top style="medium"/>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top style="thin"/>
      <bottom style="hair"/>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color indexed="63"/>
      </left>
      <right style="thin"/>
      <top style="thin"/>
      <bottom style="thin"/>
    </border>
    <border>
      <left style="thin"/>
      <right style="thin"/>
      <top style="thin"/>
      <bottom style="hair"/>
    </border>
    <border>
      <left style="thin"/>
      <right>
        <color indexed="63"/>
      </right>
      <top style="thin"/>
      <bottom style="thin"/>
    </border>
    <border>
      <left style="thin"/>
      <right>
        <color indexed="63"/>
      </right>
      <top>
        <color indexed="63"/>
      </top>
      <bottom>
        <color indexed="63"/>
      </bottom>
    </border>
    <border>
      <left style="thin"/>
      <right style="medium"/>
      <top>
        <color indexed="63"/>
      </top>
      <bottom style="medium"/>
    </border>
    <border>
      <left>
        <color indexed="63"/>
      </left>
      <right>
        <color indexed="63"/>
      </right>
      <top style="medium"/>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thin"/>
    </border>
    <border>
      <left style="medium"/>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thin"/>
      <right>
        <color indexed="63"/>
      </right>
      <top>
        <color indexed="63"/>
      </top>
      <bottom style="thin"/>
    </border>
    <border>
      <left style="medium"/>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78"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67">
    <xf numFmtId="0" fontId="0" fillId="0" borderId="0" xfId="0" applyAlignment="1">
      <alignment/>
    </xf>
    <xf numFmtId="0" fontId="1" fillId="0" borderId="0" xfId="0" applyFont="1" applyFill="1" applyBorder="1" applyAlignment="1">
      <alignment horizontal="left" vertical="top" wrapText="1"/>
    </xf>
    <xf numFmtId="0" fontId="1" fillId="0" borderId="0" xfId="0" applyFont="1" applyFill="1" applyBorder="1" applyAlignment="1">
      <alignment horizontal="right" vertical="top"/>
    </xf>
    <xf numFmtId="0" fontId="1"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xf>
    <xf numFmtId="2" fontId="4" fillId="0" borderId="0" xfId="0" applyNumberFormat="1" applyFont="1" applyFill="1" applyBorder="1" applyAlignment="1">
      <alignment/>
    </xf>
    <xf numFmtId="0" fontId="1" fillId="0" borderId="0" xfId="0" applyFont="1" applyFill="1" applyBorder="1" applyAlignment="1">
      <alignment horizontal="center"/>
    </xf>
    <xf numFmtId="39" fontId="1" fillId="0" borderId="0" xfId="0" applyNumberFormat="1" applyFont="1" applyFill="1" applyBorder="1" applyAlignment="1">
      <alignment/>
    </xf>
    <xf numFmtId="0" fontId="7" fillId="0" borderId="0" xfId="0" applyFont="1" applyFill="1" applyBorder="1" applyAlignment="1">
      <alignment/>
    </xf>
    <xf numFmtId="0" fontId="9" fillId="0" borderId="0" xfId="0" applyFont="1" applyFill="1" applyBorder="1" applyAlignment="1">
      <alignment horizontal="right" vertical="top" wrapText="1"/>
    </xf>
    <xf numFmtId="0" fontId="8" fillId="0" borderId="0" xfId="0" applyFont="1" applyFill="1" applyBorder="1" applyAlignment="1">
      <alignment horizontal="center" wrapText="1"/>
    </xf>
    <xf numFmtId="0" fontId="9" fillId="0" borderId="0" xfId="0" applyFont="1" applyFill="1" applyBorder="1" applyAlignment="1">
      <alignment horizontal="left" vertical="top" wrapText="1"/>
    </xf>
    <xf numFmtId="0" fontId="0" fillId="0" borderId="0" xfId="0" applyFont="1" applyBorder="1" applyAlignment="1">
      <alignment horizontal="center" vertical="top" wrapText="1"/>
    </xf>
    <xf numFmtId="2" fontId="0" fillId="0" borderId="0" xfId="0" applyNumberFormat="1" applyAlignment="1">
      <alignment horizontal="right"/>
    </xf>
    <xf numFmtId="4" fontId="9" fillId="0" borderId="10" xfId="0" applyNumberFormat="1" applyFont="1" applyBorder="1" applyAlignment="1">
      <alignment horizontal="right"/>
    </xf>
    <xf numFmtId="0" fontId="9" fillId="0" borderId="0" xfId="0" applyFont="1" applyBorder="1" applyAlignment="1">
      <alignment horizontal="center" vertical="top" wrapText="1"/>
    </xf>
    <xf numFmtId="0" fontId="8" fillId="0" borderId="0" xfId="0" applyFont="1" applyBorder="1" applyAlignment="1">
      <alignment horizontal="center" vertical="top" wrapText="1"/>
    </xf>
    <xf numFmtId="0" fontId="9" fillId="0" borderId="0" xfId="0" applyFont="1" applyFill="1" applyBorder="1" applyAlignment="1">
      <alignment horizontal="center" vertical="top" wrapText="1"/>
    </xf>
    <xf numFmtId="1" fontId="8" fillId="0" borderId="0" xfId="0" applyNumberFormat="1" applyFont="1" applyAlignment="1">
      <alignment horizontal="right" wrapText="1"/>
    </xf>
    <xf numFmtId="0" fontId="12" fillId="0" borderId="0" xfId="0" applyFont="1" applyBorder="1" applyAlignment="1">
      <alignment vertical="top" wrapText="1"/>
    </xf>
    <xf numFmtId="4" fontId="9" fillId="0" borderId="0" xfId="0" applyNumberFormat="1" applyFont="1" applyBorder="1" applyAlignment="1">
      <alignment horizontal="right"/>
    </xf>
    <xf numFmtId="2" fontId="8" fillId="0" borderId="0" xfId="0" applyNumberFormat="1" applyFont="1" applyBorder="1" applyAlignment="1">
      <alignment horizontal="center" vertical="top" wrapText="1"/>
    </xf>
    <xf numFmtId="194" fontId="8" fillId="0" borderId="0" xfId="0" applyNumberFormat="1" applyFont="1" applyBorder="1" applyAlignment="1">
      <alignment horizontal="center" vertical="top" wrapText="1"/>
    </xf>
    <xf numFmtId="0" fontId="9" fillId="0" borderId="0" xfId="0" applyFont="1" applyBorder="1" applyAlignment="1">
      <alignment vertical="top" wrapText="1"/>
    </xf>
    <xf numFmtId="2" fontId="10" fillId="0" borderId="0" xfId="0" applyNumberFormat="1" applyFont="1" applyFill="1" applyBorder="1" applyAlignment="1">
      <alignment horizontal="center" vertical="top" wrapText="1"/>
    </xf>
    <xf numFmtId="39" fontId="9" fillId="0" borderId="0" xfId="0" applyNumberFormat="1" applyFont="1" applyFill="1" applyBorder="1" applyAlignment="1">
      <alignment vertical="top" wrapText="1"/>
    </xf>
    <xf numFmtId="39" fontId="9" fillId="0" borderId="0" xfId="0" applyNumberFormat="1" applyFont="1" applyFill="1" applyBorder="1" applyAlignment="1">
      <alignment horizontal="right" vertical="top" wrapText="1"/>
    </xf>
    <xf numFmtId="0" fontId="8" fillId="0" borderId="0" xfId="0" applyFont="1" applyFill="1" applyBorder="1" applyAlignment="1">
      <alignment horizontal="center" vertical="top" wrapText="1"/>
    </xf>
    <xf numFmtId="194" fontId="8" fillId="0" borderId="0" xfId="0" applyNumberFormat="1" applyFont="1" applyBorder="1" applyAlignment="1">
      <alignment horizontal="left" vertical="top" wrapText="1"/>
    </xf>
    <xf numFmtId="4" fontId="0" fillId="0" borderId="0" xfId="0" applyNumberFormat="1" applyAlignment="1">
      <alignment/>
    </xf>
    <xf numFmtId="0" fontId="8" fillId="0" borderId="0" xfId="0" applyNumberFormat="1" applyFont="1" applyBorder="1" applyAlignment="1">
      <alignment horizontal="left" vertical="top" wrapText="1"/>
    </xf>
    <xf numFmtId="4" fontId="8" fillId="0" borderId="0" xfId="0" applyNumberFormat="1" applyFont="1" applyFill="1" applyBorder="1" applyAlignment="1">
      <alignment horizontal="right" wrapText="1"/>
    </xf>
    <xf numFmtId="4" fontId="8" fillId="0" borderId="0" xfId="0" applyNumberFormat="1" applyFont="1" applyBorder="1" applyAlignment="1">
      <alignment horizontal="right" wrapText="1"/>
    </xf>
    <xf numFmtId="4" fontId="8" fillId="0" borderId="0" xfId="0" applyNumberFormat="1" applyFont="1" applyAlignment="1">
      <alignment horizontal="right" wrapText="1"/>
    </xf>
    <xf numFmtId="0" fontId="8" fillId="0" borderId="0" xfId="0" applyFont="1" applyAlignment="1">
      <alignment horizontal="center" wrapText="1"/>
    </xf>
    <xf numFmtId="1" fontId="11" fillId="0" borderId="0" xfId="0" applyNumberFormat="1" applyFont="1" applyFill="1" applyBorder="1" applyAlignment="1">
      <alignment wrapText="1"/>
    </xf>
    <xf numFmtId="1" fontId="8" fillId="0" borderId="0" xfId="0" applyNumberFormat="1" applyFont="1" applyBorder="1" applyAlignment="1">
      <alignment horizontal="center" vertical="top" wrapText="1"/>
    </xf>
    <xf numFmtId="2" fontId="9" fillId="0" borderId="0" xfId="0" applyNumberFormat="1" applyFont="1" applyAlignment="1">
      <alignment/>
    </xf>
    <xf numFmtId="0" fontId="8" fillId="0" borderId="0" xfId="0" applyFont="1" applyAlignment="1">
      <alignment horizontal="center" wrapText="1"/>
    </xf>
    <xf numFmtId="1" fontId="8" fillId="0" borderId="0" xfId="0" applyNumberFormat="1" applyFont="1" applyAlignment="1">
      <alignment horizontal="right" wrapText="1"/>
    </xf>
    <xf numFmtId="0" fontId="3" fillId="0" borderId="0" xfId="0" applyFont="1" applyFill="1" applyBorder="1" applyAlignment="1">
      <alignment horizontal="center" vertical="top" wrapText="1"/>
    </xf>
    <xf numFmtId="2" fontId="10" fillId="0" borderId="0" xfId="0" applyNumberFormat="1" applyFont="1" applyFill="1" applyBorder="1" applyAlignment="1">
      <alignment vertical="top" wrapText="1"/>
    </xf>
    <xf numFmtId="0" fontId="14" fillId="0" borderId="0" xfId="0" applyFont="1" applyFill="1" applyBorder="1" applyAlignment="1">
      <alignment horizontal="left" vertical="top" wrapText="1"/>
    </xf>
    <xf numFmtId="0" fontId="9" fillId="0" borderId="0" xfId="0" applyFont="1" applyFill="1" applyBorder="1" applyAlignment="1">
      <alignment horizontal="center" wrapText="1"/>
    </xf>
    <xf numFmtId="2" fontId="10" fillId="0" borderId="0" xfId="0" applyNumberFormat="1" applyFont="1" applyFill="1" applyBorder="1" applyAlignment="1">
      <alignment wrapText="1"/>
    </xf>
    <xf numFmtId="39" fontId="9" fillId="0" borderId="0" xfId="0" applyNumberFormat="1" applyFont="1" applyFill="1" applyBorder="1" applyAlignment="1">
      <alignment wrapText="1"/>
    </xf>
    <xf numFmtId="39" fontId="9" fillId="0" borderId="0" xfId="0" applyNumberFormat="1" applyFont="1" applyFill="1" applyBorder="1" applyAlignment="1">
      <alignment horizontal="right" wrapText="1"/>
    </xf>
    <xf numFmtId="0" fontId="8" fillId="0" borderId="0" xfId="0" applyFont="1" applyBorder="1" applyAlignment="1">
      <alignment horizontal="justify" vertical="top" wrapText="1"/>
    </xf>
    <xf numFmtId="0" fontId="8" fillId="0" borderId="0" xfId="0" applyFont="1" applyFill="1" applyBorder="1" applyAlignment="1">
      <alignment horizontal="center"/>
    </xf>
    <xf numFmtId="39" fontId="8" fillId="0" borderId="0" xfId="0" applyNumberFormat="1" applyFont="1" applyFill="1" applyBorder="1" applyAlignment="1">
      <alignment horizontal="right" wrapText="1"/>
    </xf>
    <xf numFmtId="2" fontId="11" fillId="0" borderId="0" xfId="0" applyNumberFormat="1" applyFont="1" applyFill="1" applyBorder="1" applyAlignment="1">
      <alignment wrapText="1"/>
    </xf>
    <xf numFmtId="2" fontId="0" fillId="0" borderId="0" xfId="0" applyNumberFormat="1" applyAlignment="1">
      <alignment/>
    </xf>
    <xf numFmtId="0" fontId="0" fillId="0" borderId="0" xfId="0" applyNumberFormat="1" applyAlignment="1">
      <alignment/>
    </xf>
    <xf numFmtId="4" fontId="0" fillId="0" borderId="0" xfId="0" applyNumberFormat="1" applyFont="1" applyAlignment="1">
      <alignment horizontal="right"/>
    </xf>
    <xf numFmtId="0" fontId="8" fillId="0" borderId="0" xfId="0" applyFont="1" applyAlignment="1">
      <alignment horizontal="center"/>
    </xf>
    <xf numFmtId="2" fontId="8" fillId="0" borderId="0" xfId="0" applyNumberFormat="1" applyFont="1" applyAlignment="1">
      <alignment horizontal="right" wrapText="1"/>
    </xf>
    <xf numFmtId="0" fontId="8" fillId="0" borderId="0" xfId="0" applyFont="1" applyFill="1" applyBorder="1" applyAlignment="1">
      <alignment horizontal="left" vertical="top" wrapText="1"/>
    </xf>
    <xf numFmtId="0" fontId="8" fillId="0" borderId="0" xfId="0" applyFont="1" applyFill="1" applyBorder="1" applyAlignment="1">
      <alignment horizontal="right" wrapText="1"/>
    </xf>
    <xf numFmtId="0" fontId="1" fillId="0" borderId="0" xfId="0" applyFont="1" applyFill="1" applyBorder="1" applyAlignment="1">
      <alignment horizontal="justify" vertical="top" wrapText="1"/>
    </xf>
    <xf numFmtId="0" fontId="8" fillId="0" borderId="0" xfId="0" applyFont="1" applyFill="1" applyBorder="1" applyAlignment="1">
      <alignment horizontal="center"/>
    </xf>
    <xf numFmtId="2" fontId="11" fillId="0" borderId="0" xfId="0" applyNumberFormat="1" applyFont="1" applyFill="1" applyBorder="1" applyAlignment="1">
      <alignment horizontal="right"/>
    </xf>
    <xf numFmtId="2" fontId="4" fillId="0" borderId="0" xfId="0" applyNumberFormat="1" applyFont="1" applyFill="1" applyBorder="1" applyAlignment="1">
      <alignment horizontal="right"/>
    </xf>
    <xf numFmtId="0" fontId="8" fillId="0" borderId="0" xfId="0" applyFont="1" applyAlignment="1">
      <alignment horizontal="center"/>
    </xf>
    <xf numFmtId="2" fontId="11" fillId="0" borderId="0" xfId="0" applyNumberFormat="1" applyFont="1" applyFill="1" applyBorder="1" applyAlignment="1">
      <alignment/>
    </xf>
    <xf numFmtId="0" fontId="8" fillId="0" borderId="0" xfId="0" applyFont="1" applyFill="1" applyBorder="1" applyAlignment="1">
      <alignment horizontal="center" vertical="top"/>
    </xf>
    <xf numFmtId="1" fontId="11" fillId="0" borderId="0" xfId="0" applyNumberFormat="1" applyFont="1" applyFill="1" applyBorder="1" applyAlignment="1">
      <alignment/>
    </xf>
    <xf numFmtId="0" fontId="8" fillId="0" borderId="0" xfId="0" applyFont="1" applyAlignment="1">
      <alignment horizontal="justify" vertical="top" wrapText="1"/>
    </xf>
    <xf numFmtId="0" fontId="8" fillId="0" borderId="0" xfId="0" applyFont="1" applyBorder="1" applyAlignment="1">
      <alignment horizontal="center" wrapText="1"/>
    </xf>
    <xf numFmtId="2" fontId="8" fillId="0" borderId="0" xfId="0" applyNumberFormat="1" applyFont="1" applyBorder="1" applyAlignment="1">
      <alignment horizontal="right" wrapText="1"/>
    </xf>
    <xf numFmtId="2" fontId="8" fillId="0" borderId="0" xfId="0" applyNumberFormat="1" applyFont="1" applyBorder="1" applyAlignment="1">
      <alignment horizontal="right" wrapText="1"/>
    </xf>
    <xf numFmtId="0" fontId="8" fillId="0" borderId="0" xfId="0" applyFont="1" applyBorder="1" applyAlignment="1">
      <alignment horizontal="center"/>
    </xf>
    <xf numFmtId="0" fontId="8" fillId="0" borderId="0" xfId="0" applyFont="1" applyBorder="1" applyAlignment="1">
      <alignment horizontal="center" vertical="center" wrapText="1"/>
    </xf>
    <xf numFmtId="2" fontId="8" fillId="0" borderId="0" xfId="0" applyNumberFormat="1" applyFont="1" applyBorder="1" applyAlignment="1">
      <alignment horizontal="right" vertical="center" wrapText="1"/>
    </xf>
    <xf numFmtId="1" fontId="8" fillId="0" borderId="0" xfId="0" applyNumberFormat="1" applyFont="1" applyBorder="1" applyAlignment="1">
      <alignment horizontal="right" wrapText="1"/>
    </xf>
    <xf numFmtId="1" fontId="8" fillId="0" borderId="0" xfId="0" applyNumberFormat="1" applyFont="1" applyBorder="1" applyAlignment="1">
      <alignment horizontal="right" vertical="center" wrapText="1"/>
    </xf>
    <xf numFmtId="39" fontId="9" fillId="0" borderId="10" xfId="0" applyNumberFormat="1" applyFont="1" applyFill="1" applyBorder="1" applyAlignment="1">
      <alignment horizontal="right" wrapText="1"/>
    </xf>
    <xf numFmtId="2" fontId="4" fillId="0" borderId="10" xfId="0" applyNumberFormat="1" applyFont="1" applyFill="1" applyBorder="1" applyAlignment="1">
      <alignment/>
    </xf>
    <xf numFmtId="0" fontId="1"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horizontal="center"/>
    </xf>
    <xf numFmtId="39" fontId="1" fillId="0" borderId="10" xfId="0" applyNumberFormat="1" applyFont="1" applyFill="1" applyBorder="1" applyAlignment="1">
      <alignment/>
    </xf>
    <xf numFmtId="0" fontId="9" fillId="0" borderId="10" xfId="0" applyFont="1" applyFill="1" applyBorder="1" applyAlignment="1">
      <alignment horizontal="left" vertical="top" wrapText="1"/>
    </xf>
    <xf numFmtId="0" fontId="9" fillId="0" borderId="10" xfId="0" applyFont="1" applyFill="1" applyBorder="1" applyAlignment="1">
      <alignment horizontal="center" vertical="top" wrapText="1"/>
    </xf>
    <xf numFmtId="2" fontId="10" fillId="0" borderId="10" xfId="0" applyNumberFormat="1" applyFont="1" applyFill="1" applyBorder="1" applyAlignment="1">
      <alignment vertical="top" wrapText="1"/>
    </xf>
    <xf numFmtId="39" fontId="9" fillId="0" borderId="10" xfId="0" applyNumberFormat="1" applyFont="1" applyFill="1" applyBorder="1" applyAlignment="1">
      <alignment vertical="top" wrapText="1"/>
    </xf>
    <xf numFmtId="39" fontId="9" fillId="0" borderId="10" xfId="0" applyNumberFormat="1" applyFont="1" applyFill="1" applyBorder="1" applyAlignment="1">
      <alignment horizontal="right" vertical="top" wrapText="1"/>
    </xf>
    <xf numFmtId="0" fontId="14" fillId="0" borderId="10" xfId="0" applyFont="1" applyFill="1" applyBorder="1" applyAlignment="1">
      <alignment horizontal="left" vertical="top" wrapText="1"/>
    </xf>
    <xf numFmtId="0" fontId="9" fillId="0" borderId="10" xfId="0" applyFont="1" applyFill="1" applyBorder="1" applyAlignment="1">
      <alignment horizontal="center" wrapText="1"/>
    </xf>
    <xf numFmtId="2" fontId="10" fillId="0" borderId="10" xfId="0" applyNumberFormat="1" applyFont="1" applyFill="1" applyBorder="1" applyAlignment="1">
      <alignment wrapText="1"/>
    </xf>
    <xf numFmtId="39" fontId="9" fillId="0" borderId="10" xfId="0" applyNumberFormat="1" applyFont="1" applyFill="1" applyBorder="1" applyAlignment="1">
      <alignment wrapText="1"/>
    </xf>
    <xf numFmtId="0" fontId="9" fillId="0" borderId="0" xfId="0" applyNumberFormat="1" applyFont="1" applyFill="1" applyBorder="1" applyAlignment="1">
      <alignment horizontal="left" vertical="top" wrapText="1"/>
    </xf>
    <xf numFmtId="0" fontId="8" fillId="0" borderId="10" xfId="0" applyFont="1" applyFill="1" applyBorder="1" applyAlignment="1">
      <alignment horizontal="justify" vertical="top" wrapText="1"/>
    </xf>
    <xf numFmtId="0" fontId="8" fillId="0" borderId="10" xfId="0" applyFont="1" applyFill="1" applyBorder="1" applyAlignment="1">
      <alignment horizontal="center"/>
    </xf>
    <xf numFmtId="2" fontId="11" fillId="0" borderId="10" xfId="0" applyNumberFormat="1" applyFont="1" applyFill="1" applyBorder="1" applyAlignment="1">
      <alignment wrapText="1"/>
    </xf>
    <xf numFmtId="39" fontId="8" fillId="0" borderId="10" xfId="0" applyNumberFormat="1" applyFont="1" applyFill="1" applyBorder="1" applyAlignment="1">
      <alignment/>
    </xf>
    <xf numFmtId="0" fontId="12" fillId="0" borderId="10" xfId="0" applyFont="1" applyFill="1" applyBorder="1" applyAlignment="1">
      <alignment vertical="top" wrapText="1"/>
    </xf>
    <xf numFmtId="2" fontId="0" fillId="0" borderId="10" xfId="0" applyNumberFormat="1" applyFill="1" applyBorder="1" applyAlignment="1">
      <alignment horizontal="right"/>
    </xf>
    <xf numFmtId="2" fontId="0" fillId="0" borderId="10" xfId="0" applyNumberFormat="1" applyFill="1" applyBorder="1" applyAlignment="1">
      <alignment/>
    </xf>
    <xf numFmtId="4" fontId="9" fillId="0" borderId="10" xfId="0" applyNumberFormat="1" applyFont="1" applyFill="1" applyBorder="1" applyAlignment="1">
      <alignment horizontal="right"/>
    </xf>
    <xf numFmtId="0" fontId="0" fillId="0" borderId="10" xfId="0" applyFill="1" applyBorder="1" applyAlignment="1">
      <alignment/>
    </xf>
    <xf numFmtId="0" fontId="0" fillId="0" borderId="10" xfId="0" applyNumberFormat="1" applyFill="1" applyBorder="1" applyAlignment="1">
      <alignment/>
    </xf>
    <xf numFmtId="4" fontId="0" fillId="0" borderId="10" xfId="0" applyNumberFormat="1" applyFont="1" applyFill="1" applyBorder="1" applyAlignment="1">
      <alignment horizontal="right"/>
    </xf>
    <xf numFmtId="0" fontId="9" fillId="0" borderId="10" xfId="0" applyNumberFormat="1" applyFont="1" applyFill="1" applyBorder="1" applyAlignment="1">
      <alignment horizontal="left" vertical="top" wrapText="1"/>
    </xf>
    <xf numFmtId="0" fontId="8" fillId="0" borderId="10" xfId="0" applyFont="1" applyFill="1" applyBorder="1" applyAlignment="1">
      <alignment horizontal="center"/>
    </xf>
    <xf numFmtId="2" fontId="8" fillId="0" borderId="10" xfId="0" applyNumberFormat="1" applyFont="1" applyFill="1" applyBorder="1" applyAlignment="1">
      <alignment horizontal="right" wrapText="1"/>
    </xf>
    <xf numFmtId="2" fontId="8" fillId="0" borderId="10" xfId="0" applyNumberFormat="1" applyFont="1" applyFill="1" applyBorder="1" applyAlignment="1">
      <alignment/>
    </xf>
    <xf numFmtId="4" fontId="8" fillId="0" borderId="10" xfId="0" applyNumberFormat="1" applyFont="1" applyFill="1" applyBorder="1" applyAlignment="1">
      <alignment horizontal="right" wrapText="1"/>
    </xf>
    <xf numFmtId="0" fontId="9" fillId="0" borderId="10" xfId="0" applyNumberFormat="1" applyFont="1" applyFill="1" applyBorder="1" applyAlignment="1">
      <alignment horizontal="justify" vertical="top" wrapText="1"/>
    </xf>
    <xf numFmtId="2" fontId="11" fillId="0" borderId="10" xfId="0" applyNumberFormat="1" applyFont="1" applyFill="1" applyBorder="1" applyAlignment="1">
      <alignment horizontal="right" wrapText="1"/>
    </xf>
    <xf numFmtId="39" fontId="8" fillId="0" borderId="10" xfId="0" applyNumberFormat="1" applyFont="1" applyFill="1" applyBorder="1" applyAlignment="1">
      <alignment/>
    </xf>
    <xf numFmtId="39" fontId="8" fillId="0" borderId="10" xfId="0" applyNumberFormat="1" applyFont="1" applyFill="1" applyBorder="1" applyAlignment="1">
      <alignment horizontal="right" wrapText="1"/>
    </xf>
    <xf numFmtId="0" fontId="8" fillId="0" borderId="10" xfId="0" applyFont="1" applyFill="1" applyBorder="1" applyAlignment="1">
      <alignment horizontal="center" wrapText="1"/>
    </xf>
    <xf numFmtId="0" fontId="8" fillId="0" borderId="10" xfId="0" applyFont="1" applyFill="1" applyBorder="1" applyAlignment="1">
      <alignment horizontal="center" wrapText="1"/>
    </xf>
    <xf numFmtId="0" fontId="9" fillId="0" borderId="10" xfId="0" applyFont="1" applyFill="1" applyBorder="1" applyAlignment="1">
      <alignment horizontal="center" wrapText="1"/>
    </xf>
    <xf numFmtId="2" fontId="10" fillId="0" borderId="10" xfId="0" applyNumberFormat="1" applyFont="1" applyFill="1" applyBorder="1" applyAlignment="1">
      <alignment horizontal="right" wrapText="1"/>
    </xf>
    <xf numFmtId="0" fontId="8" fillId="0" borderId="10" xfId="0" applyFont="1" applyFill="1" applyBorder="1" applyAlignment="1">
      <alignment vertical="top" wrapText="1"/>
    </xf>
    <xf numFmtId="0" fontId="8" fillId="0" borderId="10" xfId="0" applyFont="1" applyFill="1" applyBorder="1" applyAlignment="1">
      <alignment horizontal="left" vertical="top" wrapText="1"/>
    </xf>
    <xf numFmtId="0" fontId="8" fillId="0" borderId="10" xfId="0" applyNumberFormat="1" applyFont="1" applyFill="1" applyBorder="1" applyAlignment="1">
      <alignment horizontal="left" vertical="top" wrapText="1"/>
    </xf>
    <xf numFmtId="2" fontId="11" fillId="0" borderId="10" xfId="0" applyNumberFormat="1" applyFont="1" applyFill="1" applyBorder="1" applyAlignment="1">
      <alignment horizontal="justify" vertical="top" wrapText="1"/>
    </xf>
    <xf numFmtId="2" fontId="11" fillId="0" borderId="10" xfId="0" applyNumberFormat="1" applyFont="1" applyFill="1" applyBorder="1" applyAlignment="1">
      <alignment horizontal="center" wrapText="1"/>
    </xf>
    <xf numFmtId="0" fontId="9" fillId="0" borderId="10" xfId="0" applyFont="1" applyFill="1" applyBorder="1" applyAlignment="1">
      <alignment horizontal="justify" vertical="top" wrapText="1"/>
    </xf>
    <xf numFmtId="2" fontId="10" fillId="0" borderId="10" xfId="0" applyNumberFormat="1" applyFont="1" applyFill="1" applyBorder="1" applyAlignment="1">
      <alignment/>
    </xf>
    <xf numFmtId="0" fontId="9" fillId="0" borderId="10" xfId="0" applyFont="1" applyFill="1" applyBorder="1" applyAlignment="1">
      <alignment horizontal="right" wrapText="1"/>
    </xf>
    <xf numFmtId="39" fontId="9" fillId="0" borderId="10" xfId="0" applyNumberFormat="1" applyFont="1" applyFill="1" applyBorder="1" applyAlignment="1">
      <alignment horizontal="right" wrapText="1"/>
    </xf>
    <xf numFmtId="0" fontId="8" fillId="0" borderId="10" xfId="0" applyFont="1" applyFill="1" applyBorder="1" applyAlignment="1">
      <alignment horizontal="center" vertical="center"/>
    </xf>
    <xf numFmtId="2" fontId="8" fillId="0" borderId="10" xfId="0" applyNumberFormat="1" applyFont="1" applyFill="1" applyBorder="1" applyAlignment="1">
      <alignment horizontal="right" vertical="top" wrapText="1"/>
    </xf>
    <xf numFmtId="0" fontId="8" fillId="0" borderId="10" xfId="0" applyFont="1" applyFill="1" applyBorder="1" applyAlignment="1">
      <alignment horizontal="right" wrapText="1"/>
    </xf>
    <xf numFmtId="0" fontId="1" fillId="0" borderId="10" xfId="0" applyFont="1" applyFill="1" applyBorder="1" applyAlignment="1">
      <alignment horizontal="justify" vertical="top" wrapText="1"/>
    </xf>
    <xf numFmtId="2" fontId="11" fillId="0" borderId="10" xfId="0" applyNumberFormat="1" applyFont="1" applyFill="1" applyBorder="1" applyAlignment="1">
      <alignment horizontal="right"/>
    </xf>
    <xf numFmtId="2" fontId="4" fillId="0" borderId="10" xfId="0" applyNumberFormat="1" applyFont="1" applyFill="1" applyBorder="1" applyAlignment="1">
      <alignment horizontal="right"/>
    </xf>
    <xf numFmtId="1" fontId="8" fillId="0" borderId="10" xfId="0" applyNumberFormat="1" applyFont="1" applyFill="1" applyBorder="1" applyAlignment="1">
      <alignment horizontal="right" wrapText="1"/>
    </xf>
    <xf numFmtId="2" fontId="11" fillId="0" borderId="10" xfId="0" applyNumberFormat="1" applyFont="1" applyFill="1" applyBorder="1" applyAlignment="1">
      <alignment/>
    </xf>
    <xf numFmtId="0" fontId="8" fillId="0" borderId="10" xfId="0" applyFont="1" applyFill="1" applyBorder="1" applyAlignment="1">
      <alignment horizontal="center" vertical="top"/>
    </xf>
    <xf numFmtId="1" fontId="11" fillId="0" borderId="10" xfId="0" applyNumberFormat="1" applyFont="1" applyFill="1" applyBorder="1" applyAlignment="1">
      <alignment/>
    </xf>
    <xf numFmtId="2" fontId="8" fillId="0" borderId="10" xfId="0" applyNumberFormat="1" applyFont="1" applyFill="1" applyBorder="1" applyAlignment="1">
      <alignment horizontal="right" wrapText="1"/>
    </xf>
    <xf numFmtId="2" fontId="8" fillId="0" borderId="10" xfId="0" applyNumberFormat="1" applyFont="1" applyFill="1" applyBorder="1" applyAlignment="1">
      <alignment horizontal="right"/>
    </xf>
    <xf numFmtId="0" fontId="8" fillId="0" borderId="10" xfId="0" applyFont="1" applyFill="1" applyBorder="1" applyAlignment="1">
      <alignment horizontal="center" vertical="center" wrapText="1"/>
    </xf>
    <xf numFmtId="2" fontId="8" fillId="0" borderId="10" xfId="0" applyNumberFormat="1" applyFont="1" applyFill="1" applyBorder="1" applyAlignment="1">
      <alignment horizontal="right" vertical="center" wrapText="1"/>
    </xf>
    <xf numFmtId="1" fontId="8" fillId="0" borderId="10" xfId="0" applyNumberFormat="1" applyFont="1" applyFill="1" applyBorder="1" applyAlignment="1">
      <alignment horizontal="right" wrapText="1"/>
    </xf>
    <xf numFmtId="1" fontId="8" fillId="0" borderId="10" xfId="0" applyNumberFormat="1" applyFont="1" applyFill="1" applyBorder="1" applyAlignment="1">
      <alignment horizontal="right" vertical="center" wrapText="1"/>
    </xf>
    <xf numFmtId="4" fontId="8" fillId="0" borderId="10" xfId="0" applyNumberFormat="1" applyFont="1" applyFill="1" applyBorder="1" applyAlignment="1">
      <alignment horizontal="right" wrapText="1"/>
    </xf>
    <xf numFmtId="1" fontId="11" fillId="0" borderId="10" xfId="0" applyNumberFormat="1" applyFont="1" applyFill="1" applyBorder="1" applyAlignment="1">
      <alignment horizontal="right" wrapText="1"/>
    </xf>
    <xf numFmtId="2" fontId="11" fillId="0" borderId="10" xfId="0" applyNumberFormat="1" applyFont="1" applyFill="1" applyBorder="1" applyAlignment="1">
      <alignment horizontal="left" vertical="top" wrapText="1"/>
    </xf>
    <xf numFmtId="2" fontId="10" fillId="0" borderId="10" xfId="0" applyNumberFormat="1" applyFont="1" applyFill="1" applyBorder="1" applyAlignment="1">
      <alignment horizontal="right"/>
    </xf>
    <xf numFmtId="0" fontId="15" fillId="0" borderId="10" xfId="0" applyFont="1" applyFill="1" applyBorder="1" applyAlignment="1">
      <alignment vertical="top" wrapText="1"/>
    </xf>
    <xf numFmtId="2" fontId="0" fillId="0" borderId="10" xfId="0" applyNumberFormat="1" applyFont="1" applyFill="1" applyBorder="1" applyAlignment="1">
      <alignment horizontal="right"/>
    </xf>
    <xf numFmtId="2" fontId="0" fillId="0" borderId="10" xfId="0" applyNumberFormat="1" applyFont="1" applyFill="1" applyBorder="1" applyAlignment="1">
      <alignment/>
    </xf>
    <xf numFmtId="4" fontId="9" fillId="0" borderId="10" xfId="0" applyNumberFormat="1" applyFont="1" applyBorder="1" applyAlignment="1">
      <alignment horizontal="right" wrapText="1"/>
    </xf>
    <xf numFmtId="4" fontId="8" fillId="0" borderId="10" xfId="0" applyNumberFormat="1" applyFont="1" applyFill="1" applyBorder="1" applyAlignment="1">
      <alignment horizontal="right"/>
    </xf>
    <xf numFmtId="3" fontId="8" fillId="0" borderId="0" xfId="0" applyNumberFormat="1" applyFont="1" applyBorder="1" applyAlignment="1">
      <alignment horizontal="right" wrapText="1"/>
    </xf>
    <xf numFmtId="0" fontId="0" fillId="0" borderId="0" xfId="0" applyAlignment="1">
      <alignment horizontal="justify" vertical="top" wrapText="1"/>
    </xf>
    <xf numFmtId="4" fontId="9" fillId="0" borderId="0" xfId="0" applyNumberFormat="1" applyFont="1" applyBorder="1" applyAlignment="1">
      <alignment horizontal="right" wrapText="1"/>
    </xf>
    <xf numFmtId="39" fontId="1" fillId="0" borderId="0" xfId="0" applyNumberFormat="1" applyFont="1" applyFill="1" applyBorder="1" applyAlignment="1">
      <alignment horizontal="right" wrapText="1"/>
    </xf>
    <xf numFmtId="4" fontId="0" fillId="0" borderId="0" xfId="0" applyNumberFormat="1" applyFont="1" applyBorder="1" applyAlignment="1">
      <alignment horizontal="right" vertical="center" wrapText="1"/>
    </xf>
    <xf numFmtId="2" fontId="4" fillId="0" borderId="0" xfId="0" applyNumberFormat="1" applyFont="1" applyFill="1" applyBorder="1" applyAlignment="1">
      <alignment horizontal="right" wrapText="1"/>
    </xf>
    <xf numFmtId="39" fontId="9" fillId="0" borderId="0" xfId="0" applyNumberFormat="1" applyFont="1" applyFill="1" applyBorder="1" applyAlignment="1">
      <alignment/>
    </xf>
    <xf numFmtId="0" fontId="8" fillId="0" borderId="0" xfId="0" applyFont="1" applyBorder="1" applyAlignment="1">
      <alignment horizontal="left" vertical="top" wrapText="1"/>
    </xf>
    <xf numFmtId="2" fontId="8" fillId="0" borderId="0" xfId="0" applyNumberFormat="1" applyFont="1" applyAlignment="1">
      <alignment horizontal="right" wrapText="1"/>
    </xf>
    <xf numFmtId="39" fontId="8" fillId="0" borderId="0" xfId="0" applyNumberFormat="1" applyFont="1" applyFill="1" applyBorder="1" applyAlignment="1">
      <alignment/>
    </xf>
    <xf numFmtId="0" fontId="9" fillId="0" borderId="0" xfId="0" applyNumberFormat="1" applyFont="1" applyFill="1" applyBorder="1" applyAlignment="1">
      <alignment horizontal="justify" vertical="top" wrapText="1"/>
    </xf>
    <xf numFmtId="2" fontId="11" fillId="0" borderId="0" xfId="0" applyNumberFormat="1" applyFont="1" applyFill="1" applyBorder="1" applyAlignment="1">
      <alignment horizontal="right" wrapText="1"/>
    </xf>
    <xf numFmtId="39" fontId="8" fillId="0" borderId="0" xfId="0" applyNumberFormat="1" applyFont="1" applyFill="1" applyBorder="1" applyAlignment="1">
      <alignment horizontal="right" wrapText="1"/>
    </xf>
    <xf numFmtId="0" fontId="8" fillId="0" borderId="0" xfId="0" applyFont="1" applyFill="1" applyBorder="1" applyAlignment="1">
      <alignment horizontal="justify" vertical="top" wrapText="1"/>
    </xf>
    <xf numFmtId="0" fontId="8" fillId="0" borderId="0" xfId="0" applyFont="1" applyFill="1" applyBorder="1" applyAlignment="1">
      <alignment horizontal="center" wrapText="1"/>
    </xf>
    <xf numFmtId="0" fontId="9" fillId="0" borderId="0" xfId="0" applyFont="1" applyFill="1" applyBorder="1" applyAlignment="1">
      <alignment horizontal="center" wrapText="1"/>
    </xf>
    <xf numFmtId="2" fontId="10" fillId="0" borderId="0" xfId="0" applyNumberFormat="1" applyFont="1" applyFill="1" applyBorder="1" applyAlignment="1">
      <alignment horizontal="right" wrapText="1"/>
    </xf>
    <xf numFmtId="0" fontId="8" fillId="0" borderId="0" xfId="0" applyFont="1" applyFill="1" applyBorder="1" applyAlignment="1">
      <alignment vertical="top" wrapText="1"/>
    </xf>
    <xf numFmtId="4" fontId="9" fillId="0" borderId="10" xfId="0" applyNumberFormat="1" applyFont="1" applyBorder="1" applyAlignment="1">
      <alignment horizontal="right" wrapText="1"/>
    </xf>
    <xf numFmtId="2" fontId="9" fillId="0" borderId="0" xfId="0" applyNumberFormat="1" applyFont="1" applyFill="1" applyBorder="1" applyAlignment="1">
      <alignment horizontal="right" vertical="top" wrapText="1"/>
    </xf>
    <xf numFmtId="0" fontId="8" fillId="0" borderId="0" xfId="0" applyNumberFormat="1" applyFont="1" applyFill="1" applyBorder="1" applyAlignment="1">
      <alignment horizontal="left" vertical="top" wrapText="1"/>
    </xf>
    <xf numFmtId="2" fontId="11" fillId="0" borderId="0" xfId="0" applyNumberFormat="1" applyFont="1" applyFill="1" applyBorder="1" applyAlignment="1">
      <alignment horizontal="left" vertical="top" wrapText="1"/>
    </xf>
    <xf numFmtId="2" fontId="11" fillId="0" borderId="0" xfId="0" applyNumberFormat="1" applyFont="1" applyFill="1" applyBorder="1" applyAlignment="1">
      <alignment horizontal="center" wrapText="1"/>
    </xf>
    <xf numFmtId="0" fontId="9" fillId="0" borderId="0" xfId="0" applyFont="1" applyFill="1" applyBorder="1" applyAlignment="1">
      <alignment horizontal="right" vertical="top"/>
    </xf>
    <xf numFmtId="0" fontId="0" fillId="0" borderId="0" xfId="0" applyAlignment="1">
      <alignment horizontal="left" vertical="top" wrapText="1"/>
    </xf>
    <xf numFmtId="0" fontId="8" fillId="0" borderId="0" xfId="0" applyFont="1" applyBorder="1" applyAlignment="1">
      <alignment horizontal="right" wrapText="1"/>
    </xf>
    <xf numFmtId="1" fontId="11" fillId="0" borderId="0" xfId="0" applyNumberFormat="1" applyFont="1" applyFill="1" applyBorder="1" applyAlignment="1">
      <alignment horizontal="right" wrapText="1"/>
    </xf>
    <xf numFmtId="2" fontId="10" fillId="0" borderId="0" xfId="0" applyNumberFormat="1" applyFont="1" applyFill="1" applyBorder="1" applyAlignment="1">
      <alignment/>
    </xf>
    <xf numFmtId="0" fontId="9" fillId="0" borderId="0" xfId="0" applyFont="1" applyFill="1" applyBorder="1" applyAlignment="1">
      <alignment horizontal="right" wrapText="1"/>
    </xf>
    <xf numFmtId="39" fontId="9" fillId="0" borderId="0" xfId="0" applyNumberFormat="1" applyFont="1" applyFill="1" applyBorder="1" applyAlignment="1">
      <alignment horizontal="right" wrapText="1"/>
    </xf>
    <xf numFmtId="0" fontId="8" fillId="0" borderId="0" xfId="0" applyFont="1" applyAlignment="1">
      <alignment horizontal="center" vertical="center"/>
    </xf>
    <xf numFmtId="2" fontId="8" fillId="0" borderId="0" xfId="0" applyNumberFormat="1" applyFont="1" applyAlignment="1">
      <alignment horizontal="right" vertical="top" wrapText="1"/>
    </xf>
    <xf numFmtId="0" fontId="8" fillId="0" borderId="0" xfId="0" applyFont="1" applyAlignment="1">
      <alignment horizontal="left" vertical="top" wrapText="1"/>
    </xf>
    <xf numFmtId="4" fontId="8" fillId="0" borderId="0" xfId="0" applyNumberFormat="1" applyFont="1" applyAlignment="1">
      <alignment horizontal="right" wrapText="1"/>
    </xf>
    <xf numFmtId="4" fontId="8" fillId="0" borderId="0" xfId="0" applyNumberFormat="1" applyFont="1" applyBorder="1" applyAlignment="1">
      <alignment horizontal="right" wrapText="1"/>
    </xf>
    <xf numFmtId="2" fontId="8" fillId="0" borderId="0" xfId="0" applyNumberFormat="1" applyFont="1" applyBorder="1" applyAlignment="1">
      <alignment horizontal="right"/>
    </xf>
    <xf numFmtId="2" fontId="8" fillId="0" borderId="0" xfId="0" applyNumberFormat="1" applyFont="1" applyFill="1" applyBorder="1" applyAlignment="1">
      <alignment horizontal="right" wrapText="1"/>
    </xf>
    <xf numFmtId="2" fontId="8" fillId="0" borderId="0" xfId="0" applyNumberFormat="1" applyFont="1" applyFill="1" applyBorder="1" applyAlignment="1">
      <alignment horizontal="right" wrapText="1"/>
    </xf>
    <xf numFmtId="0" fontId="1" fillId="0" borderId="0" xfId="0" applyFont="1" applyBorder="1" applyAlignment="1">
      <alignment horizontal="justify" vertical="top" wrapText="1"/>
    </xf>
    <xf numFmtId="4" fontId="8" fillId="0" borderId="0" xfId="0" applyNumberFormat="1" applyFont="1" applyFill="1" applyBorder="1" applyAlignment="1">
      <alignment horizontal="right" wrapText="1"/>
    </xf>
    <xf numFmtId="2" fontId="10" fillId="0" borderId="0" xfId="0" applyNumberFormat="1" applyFont="1" applyFill="1" applyBorder="1" applyAlignment="1">
      <alignment horizontal="right"/>
    </xf>
    <xf numFmtId="4" fontId="9" fillId="0" borderId="0" xfId="0" applyNumberFormat="1" applyFont="1" applyBorder="1" applyAlignment="1">
      <alignment vertical="top" wrapText="1"/>
    </xf>
    <xf numFmtId="0" fontId="8" fillId="0" borderId="0" xfId="0" applyFont="1" applyBorder="1" applyAlignment="1">
      <alignment horizontal="left" vertical="top" wrapText="1" readingOrder="1"/>
    </xf>
    <xf numFmtId="0" fontId="9" fillId="0" borderId="0" xfId="0" applyNumberFormat="1" applyFont="1" applyFill="1" applyBorder="1" applyAlignment="1">
      <alignment horizontal="left" vertical="top" wrapText="1" readingOrder="1"/>
    </xf>
    <xf numFmtId="0" fontId="8" fillId="0" borderId="0" xfId="0" applyFont="1" applyFill="1" applyBorder="1" applyAlignment="1">
      <alignment horizontal="left" vertical="top" wrapText="1" readingOrder="1"/>
    </xf>
    <xf numFmtId="0" fontId="1" fillId="0" borderId="0" xfId="0" applyFont="1" applyFill="1" applyBorder="1" applyAlignment="1">
      <alignment horizontal="left" vertical="top" wrapText="1" readingOrder="1"/>
    </xf>
    <xf numFmtId="0" fontId="8" fillId="0" borderId="0" xfId="0" applyFont="1" applyAlignment="1">
      <alignment horizontal="left" vertical="top" wrapText="1" readingOrder="1"/>
    </xf>
    <xf numFmtId="4" fontId="9" fillId="0" borderId="0" xfId="0" applyNumberFormat="1" applyFont="1" applyFill="1" applyBorder="1" applyAlignment="1">
      <alignment horizontal="right" wrapText="1"/>
    </xf>
    <xf numFmtId="2" fontId="9" fillId="0" borderId="0" xfId="0" applyNumberFormat="1" applyFont="1" applyAlignment="1">
      <alignment horizontal="left" wrapText="1"/>
    </xf>
    <xf numFmtId="0" fontId="1" fillId="0" borderId="0" xfId="0" applyFont="1" applyBorder="1" applyAlignment="1">
      <alignment horizontal="left" vertical="top" wrapText="1"/>
    </xf>
    <xf numFmtId="4" fontId="9" fillId="0" borderId="0" xfId="0" applyNumberFormat="1" applyFont="1" applyFill="1" applyBorder="1" applyAlignment="1">
      <alignment horizontal="right" wrapText="1"/>
    </xf>
    <xf numFmtId="4" fontId="9" fillId="0" borderId="0" xfId="0" applyNumberFormat="1" applyFont="1" applyBorder="1" applyAlignment="1">
      <alignment horizontal="right" vertical="top" wrapText="1"/>
    </xf>
    <xf numFmtId="2" fontId="8" fillId="0" borderId="0" xfId="0" applyNumberFormat="1" applyFont="1" applyAlignment="1">
      <alignment/>
    </xf>
    <xf numFmtId="4" fontId="8" fillId="0" borderId="0" xfId="0" applyNumberFormat="1" applyFont="1" applyBorder="1" applyAlignment="1">
      <alignment horizontal="right" vertical="center" wrapText="1"/>
    </xf>
    <xf numFmtId="202" fontId="8" fillId="0" borderId="0" xfId="0" applyNumberFormat="1" applyFont="1" applyBorder="1" applyAlignment="1">
      <alignment horizontal="right" wrapText="1"/>
    </xf>
    <xf numFmtId="202" fontId="8" fillId="0" borderId="0" xfId="0" applyNumberFormat="1" applyFont="1" applyBorder="1" applyAlignment="1">
      <alignment horizontal="center" vertical="top" wrapText="1"/>
    </xf>
    <xf numFmtId="0" fontId="0" fillId="0" borderId="0" xfId="0" applyFont="1" applyAlignment="1">
      <alignment/>
    </xf>
    <xf numFmtId="0" fontId="0" fillId="0" borderId="0" xfId="0" applyFont="1" applyAlignment="1">
      <alignment horizontal="left" vertical="top" wrapText="1"/>
    </xf>
    <xf numFmtId="202" fontId="0" fillId="0" borderId="0" xfId="0" applyNumberFormat="1" applyFont="1" applyAlignment="1">
      <alignment/>
    </xf>
    <xf numFmtId="4" fontId="8" fillId="0" borderId="11" xfId="0" applyNumberFormat="1" applyFont="1" applyBorder="1" applyAlignment="1">
      <alignment horizontal="right" wrapText="1"/>
    </xf>
    <xf numFmtId="2" fontId="8" fillId="0" borderId="0" xfId="0" applyNumberFormat="1" applyFont="1" applyFill="1" applyBorder="1" applyAlignment="1">
      <alignment wrapText="1"/>
    </xf>
    <xf numFmtId="0" fontId="9" fillId="0" borderId="0" xfId="0" applyFont="1" applyBorder="1" applyAlignment="1">
      <alignment horizontal="left" vertical="top" wrapText="1"/>
    </xf>
    <xf numFmtId="1" fontId="9" fillId="0" borderId="0" xfId="0" applyNumberFormat="1" applyFont="1" applyBorder="1" applyAlignment="1">
      <alignment horizontal="center" vertical="top" wrapText="1"/>
    </xf>
    <xf numFmtId="0" fontId="0" fillId="0" borderId="0" xfId="0" applyFont="1" applyBorder="1" applyAlignment="1">
      <alignment horizontal="left" vertical="top" wrapText="1"/>
    </xf>
    <xf numFmtId="1" fontId="8" fillId="0" borderId="0" xfId="0" applyNumberFormat="1" applyFont="1" applyAlignment="1">
      <alignment horizontal="right" vertical="top" wrapText="1"/>
    </xf>
    <xf numFmtId="2" fontId="0" fillId="0" borderId="0" xfId="0" applyNumberFormat="1" applyFont="1" applyAlignment="1">
      <alignment/>
    </xf>
    <xf numFmtId="1" fontId="8" fillId="0" borderId="0" xfId="0" applyNumberFormat="1" applyFont="1" applyFill="1" applyBorder="1" applyAlignment="1">
      <alignment horizontal="right" wrapText="1"/>
    </xf>
    <xf numFmtId="2" fontId="8" fillId="0" borderId="0" xfId="0" applyNumberFormat="1" applyFont="1" applyFill="1" applyBorder="1" applyAlignment="1">
      <alignment horizontal="left" vertical="top" wrapText="1"/>
    </xf>
    <xf numFmtId="2" fontId="8" fillId="0" borderId="0" xfId="0" applyNumberFormat="1" applyFont="1" applyFill="1" applyBorder="1" applyAlignment="1">
      <alignment horizontal="center" wrapText="1"/>
    </xf>
    <xf numFmtId="2" fontId="9" fillId="0" borderId="0" xfId="0" applyNumberFormat="1" applyFont="1" applyFill="1" applyBorder="1" applyAlignment="1">
      <alignment/>
    </xf>
    <xf numFmtId="0" fontId="8" fillId="0" borderId="0" xfId="0" applyFont="1" applyAlignment="1">
      <alignment horizontal="center" vertical="center"/>
    </xf>
    <xf numFmtId="2" fontId="8" fillId="0" borderId="0" xfId="0" applyNumberFormat="1" applyFont="1" applyAlignment="1">
      <alignment horizontal="right" vertical="top" wrapText="1"/>
    </xf>
    <xf numFmtId="0" fontId="9" fillId="0" borderId="0" xfId="0" applyFont="1" applyBorder="1" applyAlignment="1">
      <alignment horizontal="justify" vertical="top" wrapText="1"/>
    </xf>
    <xf numFmtId="3" fontId="8" fillId="0" borderId="0" xfId="0" applyNumberFormat="1" applyFont="1" applyAlignment="1">
      <alignment horizontal="right" wrapText="1"/>
    </xf>
    <xf numFmtId="1" fontId="11" fillId="0" borderId="0" xfId="0" applyNumberFormat="1" applyFont="1" applyFill="1" applyBorder="1" applyAlignment="1">
      <alignment horizontal="right" wrapText="1"/>
    </xf>
    <xf numFmtId="2" fontId="9" fillId="0" borderId="10" xfId="0" applyNumberFormat="1" applyFont="1" applyBorder="1" applyAlignment="1">
      <alignment horizontal="right" wrapText="1"/>
    </xf>
    <xf numFmtId="4" fontId="9" fillId="0" borderId="10" xfId="0" applyNumberFormat="1" applyFont="1" applyBorder="1" applyAlignment="1">
      <alignment horizontal="right" vertical="top" wrapText="1"/>
    </xf>
    <xf numFmtId="2" fontId="11" fillId="0" borderId="0" xfId="0" applyNumberFormat="1" applyFont="1" applyFill="1" applyBorder="1" applyAlignment="1">
      <alignment/>
    </xf>
    <xf numFmtId="0" fontId="8" fillId="0" borderId="0" xfId="0" applyFont="1" applyFill="1" applyBorder="1" applyAlignment="1">
      <alignment/>
    </xf>
    <xf numFmtId="2" fontId="8" fillId="0" borderId="0" xfId="0" applyNumberFormat="1" applyFont="1" applyFill="1" applyBorder="1" applyAlignment="1">
      <alignment/>
    </xf>
    <xf numFmtId="1" fontId="11" fillId="0" borderId="0" xfId="0" applyNumberFormat="1" applyFont="1" applyFill="1" applyBorder="1" applyAlignment="1">
      <alignment/>
    </xf>
    <xf numFmtId="4" fontId="8" fillId="0" borderId="0" xfId="0" applyNumberFormat="1" applyFont="1" applyFill="1" applyBorder="1" applyAlignment="1">
      <alignment/>
    </xf>
    <xf numFmtId="2" fontId="8" fillId="0" borderId="0" xfId="0" applyNumberFormat="1" applyFont="1" applyAlignment="1">
      <alignment horizontal="right"/>
    </xf>
    <xf numFmtId="39" fontId="9" fillId="0" borderId="10" xfId="0" applyNumberFormat="1" applyFont="1" applyBorder="1" applyAlignment="1">
      <alignment horizontal="right" vertical="top" wrapText="1"/>
    </xf>
    <xf numFmtId="4" fontId="9" fillId="0" borderId="10" xfId="0" applyNumberFormat="1" applyFont="1" applyBorder="1" applyAlignment="1">
      <alignment vertical="top" wrapText="1"/>
    </xf>
    <xf numFmtId="0" fontId="8" fillId="0" borderId="0" xfId="0" applyFont="1" applyAlignment="1">
      <alignment/>
    </xf>
    <xf numFmtId="0" fontId="8" fillId="0" borderId="0" xfId="0" applyFont="1" applyBorder="1" applyAlignment="1">
      <alignment horizontal="left" vertical="top" wrapText="1"/>
    </xf>
    <xf numFmtId="49" fontId="9" fillId="0" borderId="12" xfId="0" applyNumberFormat="1" applyFont="1" applyBorder="1" applyAlignment="1">
      <alignment/>
    </xf>
    <xf numFmtId="49" fontId="9" fillId="0" borderId="13" xfId="0" applyNumberFormat="1" applyFont="1" applyBorder="1" applyAlignment="1">
      <alignment/>
    </xf>
    <xf numFmtId="0" fontId="9" fillId="33" borderId="14" xfId="0" applyFont="1" applyFill="1" applyBorder="1" applyAlignment="1">
      <alignment wrapText="1"/>
    </xf>
    <xf numFmtId="0" fontId="19" fillId="33" borderId="14" xfId="0" applyFont="1" applyFill="1" applyBorder="1" applyAlignment="1">
      <alignment horizontal="center"/>
    </xf>
    <xf numFmtId="1" fontId="19" fillId="33" borderId="15" xfId="0" applyNumberFormat="1" applyFont="1" applyFill="1" applyBorder="1" applyAlignment="1">
      <alignment horizontal="center"/>
    </xf>
    <xf numFmtId="4" fontId="19" fillId="33" borderId="14" xfId="0" applyNumberFormat="1" applyFont="1" applyFill="1" applyBorder="1" applyAlignment="1">
      <alignment horizontal="center"/>
    </xf>
    <xf numFmtId="0" fontId="0" fillId="0" borderId="0" xfId="0" applyAlignment="1">
      <alignment/>
    </xf>
    <xf numFmtId="49" fontId="9" fillId="0" borderId="16" xfId="0" applyNumberFormat="1" applyFont="1" applyBorder="1" applyAlignment="1">
      <alignment horizontal="center"/>
    </xf>
    <xf numFmtId="0" fontId="8" fillId="0" borderId="17" xfId="0" applyFont="1" applyBorder="1" applyAlignment="1">
      <alignment horizontal="justify" vertical="top" wrapText="1"/>
    </xf>
    <xf numFmtId="0" fontId="8" fillId="0" borderId="10" xfId="0" applyFont="1" applyBorder="1" applyAlignment="1">
      <alignment horizontal="justify" vertical="top" wrapText="1"/>
    </xf>
    <xf numFmtId="49" fontId="9" fillId="0" borderId="18" xfId="0" applyNumberFormat="1" applyFont="1" applyBorder="1" applyAlignment="1">
      <alignment horizontal="center"/>
    </xf>
    <xf numFmtId="0" fontId="8" fillId="0" borderId="17" xfId="0" applyFont="1" applyFill="1" applyBorder="1" applyAlignment="1">
      <alignment horizontal="center"/>
    </xf>
    <xf numFmtId="0" fontId="8" fillId="0" borderId="17" xfId="0" applyFont="1" applyBorder="1" applyAlignment="1">
      <alignment horizontal="center"/>
    </xf>
    <xf numFmtId="2" fontId="8" fillId="0" borderId="17" xfId="0" applyNumberFormat="1" applyFont="1" applyBorder="1" applyAlignment="1">
      <alignment horizontal="right"/>
    </xf>
    <xf numFmtId="2" fontId="8" fillId="0" borderId="19" xfId="0" applyNumberFormat="1" applyFont="1" applyBorder="1" applyAlignment="1">
      <alignment horizontal="right"/>
    </xf>
    <xf numFmtId="49" fontId="9" fillId="0" borderId="20" xfId="0" applyNumberFormat="1" applyFont="1" applyBorder="1" applyAlignment="1">
      <alignment horizontal="center"/>
    </xf>
    <xf numFmtId="0" fontId="8" fillId="0" borderId="10" xfId="0" applyFont="1" applyBorder="1" applyAlignment="1">
      <alignment horizontal="left" wrapText="1"/>
    </xf>
    <xf numFmtId="0" fontId="8" fillId="0" borderId="10" xfId="0" applyFont="1" applyBorder="1" applyAlignment="1">
      <alignment horizontal="center"/>
    </xf>
    <xf numFmtId="2" fontId="8" fillId="0" borderId="10" xfId="0" applyNumberFormat="1" applyFont="1" applyBorder="1" applyAlignment="1">
      <alignment/>
    </xf>
    <xf numFmtId="2" fontId="8" fillId="0" borderId="21" xfId="0" applyNumberFormat="1" applyFont="1" applyBorder="1" applyAlignment="1">
      <alignment horizontal="right"/>
    </xf>
    <xf numFmtId="0" fontId="8" fillId="0" borderId="10" xfId="0" applyFont="1" applyBorder="1" applyAlignment="1">
      <alignment wrapText="1"/>
    </xf>
    <xf numFmtId="1" fontId="8" fillId="0" borderId="10" xfId="0" applyNumberFormat="1" applyFont="1" applyBorder="1" applyAlignment="1">
      <alignment horizontal="center"/>
    </xf>
    <xf numFmtId="2" fontId="8" fillId="0" borderId="10" xfId="0" applyNumberFormat="1" applyFont="1" applyBorder="1" applyAlignment="1">
      <alignment horizontal="right"/>
    </xf>
    <xf numFmtId="0" fontId="8" fillId="0" borderId="10" xfId="0" applyFont="1" applyBorder="1" applyAlignment="1">
      <alignment horizontal="center"/>
    </xf>
    <xf numFmtId="0" fontId="8" fillId="0" borderId="10" xfId="0" applyFont="1" applyBorder="1" applyAlignment="1">
      <alignment vertical="top" wrapText="1"/>
    </xf>
    <xf numFmtId="49" fontId="9" fillId="0" borderId="20" xfId="0" applyNumberFormat="1" applyFont="1" applyBorder="1" applyAlignment="1">
      <alignment/>
    </xf>
    <xf numFmtId="49" fontId="9" fillId="0" borderId="20" xfId="0" applyNumberFormat="1" applyFont="1" applyBorder="1" applyAlignment="1">
      <alignment horizontal="center" vertical="top"/>
    </xf>
    <xf numFmtId="0" fontId="8" fillId="0" borderId="10" xfId="0" applyFont="1" applyBorder="1" applyAlignment="1">
      <alignment horizontal="justify" wrapText="1"/>
    </xf>
    <xf numFmtId="0" fontId="8" fillId="0" borderId="10" xfId="0" applyFont="1" applyBorder="1" applyAlignment="1">
      <alignment horizontal="right"/>
    </xf>
    <xf numFmtId="2" fontId="8" fillId="0" borderId="10" xfId="46" applyNumberFormat="1" applyFont="1" applyFill="1" applyBorder="1" applyAlignment="1">
      <alignment horizontal="right"/>
    </xf>
    <xf numFmtId="49" fontId="9" fillId="0" borderId="22" xfId="0" applyNumberFormat="1" applyFont="1" applyBorder="1" applyAlignment="1">
      <alignment horizontal="center" vertical="top"/>
    </xf>
    <xf numFmtId="0" fontId="8" fillId="0" borderId="17" xfId="0" applyFont="1" applyBorder="1" applyAlignment="1">
      <alignment horizontal="center"/>
    </xf>
    <xf numFmtId="1" fontId="8" fillId="0" borderId="17" xfId="0" applyNumberFormat="1" applyFont="1" applyBorder="1" applyAlignment="1">
      <alignment horizontal="center"/>
    </xf>
    <xf numFmtId="0" fontId="8" fillId="0" borderId="23" xfId="0" applyFont="1" applyFill="1" applyBorder="1" applyAlignment="1">
      <alignment wrapText="1"/>
    </xf>
    <xf numFmtId="0" fontId="9" fillId="0" borderId="18" xfId="0" applyFont="1" applyBorder="1" applyAlignment="1">
      <alignment horizontal="center" vertical="top"/>
    </xf>
    <xf numFmtId="0" fontId="9" fillId="0" borderId="20" xfId="0" applyFont="1" applyBorder="1" applyAlignment="1">
      <alignment vertical="top"/>
    </xf>
    <xf numFmtId="0" fontId="8" fillId="0" borderId="24" xfId="58" applyFont="1" applyFill="1" applyBorder="1" applyAlignment="1">
      <alignment wrapText="1"/>
      <protection/>
    </xf>
    <xf numFmtId="0" fontId="0" fillId="0" borderId="10" xfId="0" applyBorder="1" applyAlignment="1">
      <alignment/>
    </xf>
    <xf numFmtId="0" fontId="8" fillId="0" borderId="10" xfId="0" applyFont="1" applyBorder="1" applyAlignment="1">
      <alignment horizontal="center" wrapText="1"/>
    </xf>
    <xf numFmtId="0" fontId="8" fillId="0" borderId="10" xfId="0" applyFont="1" applyBorder="1" applyAlignment="1">
      <alignment/>
    </xf>
    <xf numFmtId="2" fontId="8" fillId="0" borderId="10" xfId="0" applyNumberFormat="1" applyFont="1" applyBorder="1" applyAlignment="1">
      <alignment horizontal="center"/>
    </xf>
    <xf numFmtId="2" fontId="8" fillId="0" borderId="10" xfId="0" applyNumberFormat="1" applyFont="1" applyBorder="1" applyAlignment="1">
      <alignment/>
    </xf>
    <xf numFmtId="2" fontId="8" fillId="0" borderId="21" xfId="0" applyNumberFormat="1" applyFont="1" applyBorder="1" applyAlignment="1">
      <alignment/>
    </xf>
    <xf numFmtId="195" fontId="8" fillId="0" borderId="10" xfId="0" applyNumberFormat="1" applyFont="1" applyBorder="1" applyAlignment="1">
      <alignment horizontal="left" wrapText="1"/>
    </xf>
    <xf numFmtId="195" fontId="8" fillId="0" borderId="10" xfId="0" applyNumberFormat="1" applyFont="1" applyBorder="1" applyAlignment="1">
      <alignment horizontal="center"/>
    </xf>
    <xf numFmtId="0" fontId="8" fillId="0" borderId="10" xfId="0" applyNumberFormat="1" applyFont="1" applyBorder="1" applyAlignment="1">
      <alignment horizontal="center"/>
    </xf>
    <xf numFmtId="2" fontId="8" fillId="0" borderId="21" xfId="0" applyNumberFormat="1" applyFont="1" applyBorder="1" applyAlignment="1">
      <alignment/>
    </xf>
    <xf numFmtId="2" fontId="8" fillId="0" borderId="17" xfId="0" applyNumberFormat="1" applyFont="1" applyBorder="1" applyAlignment="1">
      <alignment/>
    </xf>
    <xf numFmtId="0" fontId="9" fillId="0" borderId="20" xfId="0" applyFont="1" applyBorder="1" applyAlignment="1">
      <alignment/>
    </xf>
    <xf numFmtId="195" fontId="8" fillId="0" borderId="23" xfId="0" applyNumberFormat="1" applyFont="1" applyBorder="1" applyAlignment="1">
      <alignment horizontal="left" wrapText="1"/>
    </xf>
    <xf numFmtId="0" fontId="8" fillId="0" borderId="10" xfId="58" applyFont="1" applyFill="1" applyBorder="1" applyAlignment="1">
      <alignment wrapText="1"/>
      <protection/>
    </xf>
    <xf numFmtId="0" fontId="19" fillId="0" borderId="10" xfId="58" applyFont="1" applyBorder="1" applyAlignment="1">
      <alignment horizontal="center"/>
      <protection/>
    </xf>
    <xf numFmtId="0" fontId="9" fillId="0" borderId="25" xfId="0" applyFont="1" applyBorder="1" applyAlignment="1">
      <alignment/>
    </xf>
    <xf numFmtId="195" fontId="8" fillId="0" borderId="26" xfId="0" applyNumberFormat="1" applyFont="1" applyBorder="1" applyAlignment="1">
      <alignment horizontal="left" wrapText="1"/>
    </xf>
    <xf numFmtId="195" fontId="8" fillId="0" borderId="26" xfId="0" applyNumberFormat="1" applyFont="1" applyBorder="1" applyAlignment="1">
      <alignment horizontal="center"/>
    </xf>
    <xf numFmtId="0" fontId="8" fillId="0" borderId="26" xfId="0" applyFont="1" applyBorder="1" applyAlignment="1">
      <alignment horizontal="center"/>
    </xf>
    <xf numFmtId="0" fontId="8" fillId="0" borderId="26" xfId="0" applyFont="1" applyBorder="1" applyAlignment="1">
      <alignment/>
    </xf>
    <xf numFmtId="204" fontId="9" fillId="0" borderId="27" xfId="0" applyNumberFormat="1" applyFont="1" applyBorder="1" applyAlignment="1">
      <alignment/>
    </xf>
    <xf numFmtId="0" fontId="9" fillId="0" borderId="0" xfId="0" applyFont="1" applyBorder="1" applyAlignment="1">
      <alignment/>
    </xf>
    <xf numFmtId="195" fontId="8" fillId="0" borderId="0" xfId="0" applyNumberFormat="1" applyFont="1" applyBorder="1" applyAlignment="1">
      <alignment horizontal="left" wrapText="1"/>
    </xf>
    <xf numFmtId="195" fontId="8" fillId="0" borderId="0" xfId="0" applyNumberFormat="1" applyFont="1" applyBorder="1" applyAlignment="1">
      <alignment horizontal="center"/>
    </xf>
    <xf numFmtId="0" fontId="8" fillId="0" borderId="0" xfId="0" applyFont="1" applyBorder="1" applyAlignment="1">
      <alignment/>
    </xf>
    <xf numFmtId="2" fontId="8" fillId="0" borderId="0" xfId="0" applyNumberFormat="1" applyFont="1" applyBorder="1" applyAlignment="1">
      <alignment/>
    </xf>
    <xf numFmtId="49" fontId="9" fillId="0" borderId="12" xfId="0" applyNumberFormat="1" applyFont="1" applyBorder="1" applyAlignment="1">
      <alignment horizontal="center"/>
    </xf>
    <xf numFmtId="0" fontId="8" fillId="0" borderId="28" xfId="0" applyFont="1" applyBorder="1" applyAlignment="1">
      <alignment wrapText="1"/>
    </xf>
    <xf numFmtId="0" fontId="8" fillId="0" borderId="29" xfId="0" applyFont="1" applyBorder="1" applyAlignment="1">
      <alignment wrapText="1"/>
    </xf>
    <xf numFmtId="4" fontId="8" fillId="0" borderId="10" xfId="46" applyNumberFormat="1" applyFont="1" applyBorder="1" applyAlignment="1">
      <alignment horizontal="right"/>
    </xf>
    <xf numFmtId="2" fontId="8" fillId="0" borderId="21" xfId="0" applyNumberFormat="1" applyFont="1" applyBorder="1" applyAlignment="1">
      <alignment horizontal="right"/>
    </xf>
    <xf numFmtId="49" fontId="9" fillId="33" borderId="20" xfId="0" applyNumberFormat="1" applyFont="1" applyFill="1" applyBorder="1" applyAlignment="1">
      <alignment horizontal="center" vertical="top"/>
    </xf>
    <xf numFmtId="0" fontId="8" fillId="33" borderId="10" xfId="0" applyFont="1" applyFill="1" applyBorder="1" applyAlignment="1">
      <alignment wrapText="1"/>
    </xf>
    <xf numFmtId="0" fontId="8" fillId="33" borderId="10" xfId="0" applyFont="1" applyFill="1" applyBorder="1" applyAlignment="1">
      <alignment horizontal="center"/>
    </xf>
    <xf numFmtId="4" fontId="8" fillId="33" borderId="10" xfId="46" applyNumberFormat="1" applyFont="1" applyFill="1" applyBorder="1" applyAlignment="1">
      <alignment horizontal="right"/>
    </xf>
    <xf numFmtId="2" fontId="8" fillId="33" borderId="21" xfId="0" applyNumberFormat="1" applyFont="1" applyFill="1" applyBorder="1" applyAlignment="1">
      <alignment horizontal="right"/>
    </xf>
    <xf numFmtId="4" fontId="8" fillId="0" borderId="10" xfId="0" applyNumberFormat="1" applyFont="1" applyBorder="1" applyAlignment="1">
      <alignment horizontal="right"/>
    </xf>
    <xf numFmtId="0" fontId="8" fillId="0" borderId="10" xfId="0" applyNumberFormat="1" applyFont="1" applyBorder="1" applyAlignment="1">
      <alignment horizontal="right"/>
    </xf>
    <xf numFmtId="49" fontId="8" fillId="0" borderId="10" xfId="0" applyNumberFormat="1" applyFont="1" applyBorder="1" applyAlignment="1">
      <alignment wrapText="1"/>
    </xf>
    <xf numFmtId="1" fontId="8" fillId="0" borderId="10" xfId="0" applyNumberFormat="1" applyFont="1" applyFill="1" applyBorder="1" applyAlignment="1">
      <alignment horizontal="center"/>
    </xf>
    <xf numFmtId="49" fontId="8" fillId="0" borderId="10" xfId="0" applyNumberFormat="1" applyFont="1" applyFill="1" applyBorder="1" applyAlignment="1">
      <alignment wrapText="1"/>
    </xf>
    <xf numFmtId="0" fontId="8" fillId="0" borderId="30" xfId="0" applyFont="1" applyFill="1" applyBorder="1" applyAlignment="1">
      <alignment wrapText="1"/>
    </xf>
    <xf numFmtId="0" fontId="8" fillId="33" borderId="10" xfId="0" applyFont="1" applyFill="1" applyBorder="1" applyAlignment="1">
      <alignment horizontal="center" vertical="center"/>
    </xf>
    <xf numFmtId="9" fontId="8" fillId="0" borderId="0" xfId="0" applyNumberFormat="1" applyFont="1" applyBorder="1" applyAlignment="1">
      <alignment horizontal="center"/>
    </xf>
    <xf numFmtId="2" fontId="8" fillId="0" borderId="31" xfId="0" applyNumberFormat="1" applyFont="1" applyBorder="1" applyAlignment="1">
      <alignment/>
    </xf>
    <xf numFmtId="9" fontId="8" fillId="0" borderId="10" xfId="0" applyNumberFormat="1" applyFont="1" applyBorder="1" applyAlignment="1">
      <alignment horizontal="center"/>
    </xf>
    <xf numFmtId="194" fontId="8" fillId="0" borderId="10" xfId="0" applyNumberFormat="1" applyFont="1" applyBorder="1" applyAlignment="1">
      <alignment/>
    </xf>
    <xf numFmtId="49" fontId="9" fillId="0" borderId="22" xfId="0" applyNumberFormat="1" applyFont="1" applyBorder="1" applyAlignment="1">
      <alignment horizontal="center"/>
    </xf>
    <xf numFmtId="0" fontId="8" fillId="0" borderId="32" xfId="0" applyFont="1" applyBorder="1" applyAlignment="1">
      <alignment horizontal="justify" wrapText="1"/>
    </xf>
    <xf numFmtId="0" fontId="8" fillId="0" borderId="0" xfId="0" applyFont="1" applyBorder="1" applyAlignment="1">
      <alignment horizontal="right"/>
    </xf>
    <xf numFmtId="1" fontId="8" fillId="0" borderId="0" xfId="0" applyNumberFormat="1" applyFont="1" applyBorder="1" applyAlignment="1">
      <alignment horizontal="right"/>
    </xf>
    <xf numFmtId="4" fontId="8" fillId="0" borderId="0" xfId="46" applyNumberFormat="1" applyFont="1" applyBorder="1" applyAlignment="1">
      <alignment horizontal="right"/>
    </xf>
    <xf numFmtId="4" fontId="9" fillId="0" borderId="33" xfId="0" applyNumberFormat="1" applyFont="1" applyBorder="1" applyAlignment="1">
      <alignment/>
    </xf>
    <xf numFmtId="0" fontId="20" fillId="0" borderId="34" xfId="0" applyFont="1" applyBorder="1" applyAlignment="1">
      <alignment horizontal="right" wrapText="1"/>
    </xf>
    <xf numFmtId="4" fontId="21" fillId="0" borderId="15" xfId="0" applyNumberFormat="1" applyFont="1" applyBorder="1" applyAlignment="1">
      <alignment horizontal="right" wrapText="1"/>
    </xf>
    <xf numFmtId="204" fontId="9" fillId="0" borderId="35" xfId="0" applyNumberFormat="1" applyFont="1" applyBorder="1" applyAlignment="1">
      <alignment horizontal="right"/>
    </xf>
    <xf numFmtId="0" fontId="0" fillId="0" borderId="36" xfId="0" applyBorder="1" applyAlignment="1">
      <alignment/>
    </xf>
    <xf numFmtId="0" fontId="0" fillId="0" borderId="0" xfId="0" applyBorder="1" applyAlignment="1">
      <alignment/>
    </xf>
    <xf numFmtId="0" fontId="0" fillId="0" borderId="37" xfId="0" applyBorder="1" applyAlignment="1">
      <alignment/>
    </xf>
    <xf numFmtId="0" fontId="0" fillId="0" borderId="13" xfId="0" applyBorder="1" applyAlignment="1">
      <alignment/>
    </xf>
    <xf numFmtId="0" fontId="19" fillId="33" borderId="14" xfId="0" applyFont="1" applyFill="1" applyBorder="1" applyAlignment="1">
      <alignment horizontal="right"/>
    </xf>
    <xf numFmtId="1" fontId="19" fillId="33" borderId="15" xfId="0" applyNumberFormat="1" applyFont="1" applyFill="1" applyBorder="1" applyAlignment="1">
      <alignment horizontal="right"/>
    </xf>
    <xf numFmtId="4" fontId="19" fillId="33" borderId="14" xfId="0" applyNumberFormat="1" applyFont="1" applyFill="1" applyBorder="1" applyAlignment="1">
      <alignment horizontal="right"/>
    </xf>
    <xf numFmtId="0" fontId="8" fillId="0" borderId="17" xfId="0" applyFont="1" applyBorder="1" applyAlignment="1">
      <alignment wrapText="1"/>
    </xf>
    <xf numFmtId="0" fontId="20" fillId="0" borderId="17" xfId="0" applyFont="1" applyBorder="1" applyAlignment="1">
      <alignment horizontal="right" wrapText="1"/>
    </xf>
    <xf numFmtId="0" fontId="20" fillId="0" borderId="17" xfId="0" applyFont="1" applyBorder="1" applyAlignment="1">
      <alignment horizontal="center" wrapText="1"/>
    </xf>
    <xf numFmtId="4" fontId="20" fillId="0" borderId="17" xfId="0" applyNumberFormat="1" applyFont="1" applyBorder="1" applyAlignment="1">
      <alignment horizontal="right" wrapText="1"/>
    </xf>
    <xf numFmtId="4" fontId="8" fillId="0" borderId="19" xfId="0" applyNumberFormat="1" applyFont="1" applyBorder="1" applyAlignment="1">
      <alignment horizontal="right"/>
    </xf>
    <xf numFmtId="0" fontId="20" fillId="0" borderId="10" xfId="0" applyFont="1" applyBorder="1" applyAlignment="1">
      <alignment horizontal="right" wrapText="1"/>
    </xf>
    <xf numFmtId="0" fontId="20" fillId="0" borderId="10" xfId="0" applyFont="1" applyBorder="1" applyAlignment="1">
      <alignment horizontal="center" wrapText="1"/>
    </xf>
    <xf numFmtId="4" fontId="20" fillId="0" borderId="10" xfId="0" applyNumberFormat="1" applyFont="1" applyBorder="1" applyAlignment="1">
      <alignment horizontal="right" wrapText="1"/>
    </xf>
    <xf numFmtId="4" fontId="8" fillId="0" borderId="21" xfId="0" applyNumberFormat="1" applyFont="1" applyBorder="1" applyAlignment="1">
      <alignment horizontal="right"/>
    </xf>
    <xf numFmtId="0" fontId="0" fillId="0" borderId="38" xfId="0" applyBorder="1" applyAlignment="1">
      <alignment/>
    </xf>
    <xf numFmtId="0" fontId="0" fillId="0" borderId="26" xfId="0" applyBorder="1" applyAlignment="1">
      <alignment/>
    </xf>
    <xf numFmtId="49" fontId="9" fillId="0" borderId="13" xfId="0" applyNumberFormat="1" applyFont="1" applyBorder="1" applyAlignment="1">
      <alignment vertical="top"/>
    </xf>
    <xf numFmtId="0" fontId="9" fillId="33" borderId="14" xfId="0" applyFont="1" applyFill="1" applyBorder="1" applyAlignment="1">
      <alignment vertical="top" wrapText="1"/>
    </xf>
    <xf numFmtId="0" fontId="8" fillId="0" borderId="39" xfId="0" applyFont="1" applyBorder="1" applyAlignment="1">
      <alignment horizontal="justify" vertical="top" wrapText="1"/>
    </xf>
    <xf numFmtId="0" fontId="8" fillId="0" borderId="29" xfId="0" applyFont="1" applyBorder="1" applyAlignment="1">
      <alignment horizontal="justify" vertical="top" wrapText="1"/>
    </xf>
    <xf numFmtId="0" fontId="8" fillId="0" borderId="10" xfId="0" applyFont="1" applyBorder="1" applyAlignment="1">
      <alignment horizontal="left" vertical="top" wrapText="1"/>
    </xf>
    <xf numFmtId="2" fontId="8" fillId="0" borderId="10" xfId="0" applyNumberFormat="1" applyFont="1" applyBorder="1" applyAlignment="1">
      <alignment/>
    </xf>
    <xf numFmtId="49" fontId="9" fillId="0" borderId="20" xfId="0" applyNumberFormat="1" applyFont="1" applyBorder="1" applyAlignment="1">
      <alignment vertical="top"/>
    </xf>
    <xf numFmtId="0" fontId="8" fillId="0" borderId="23" xfId="0" applyFont="1" applyFill="1" applyBorder="1" applyAlignment="1">
      <alignment vertical="top" wrapText="1"/>
    </xf>
    <xf numFmtId="0" fontId="0" fillId="0" borderId="10" xfId="0" applyBorder="1" applyAlignment="1">
      <alignment/>
    </xf>
    <xf numFmtId="0" fontId="8" fillId="0" borderId="10" xfId="0" applyFont="1" applyBorder="1" applyAlignment="1">
      <alignment/>
    </xf>
    <xf numFmtId="195" fontId="8" fillId="0" borderId="10" xfId="0" applyNumberFormat="1" applyFont="1" applyBorder="1" applyAlignment="1">
      <alignment horizontal="center" vertical="center"/>
    </xf>
    <xf numFmtId="0" fontId="8" fillId="0" borderId="10" xfId="0" applyNumberFormat="1" applyFont="1" applyBorder="1" applyAlignment="1">
      <alignment horizontal="center" vertical="center"/>
    </xf>
    <xf numFmtId="0" fontId="9" fillId="0" borderId="22" xfId="0" applyFont="1" applyBorder="1" applyAlignment="1">
      <alignment vertical="top"/>
    </xf>
    <xf numFmtId="0" fontId="9" fillId="0" borderId="18" xfId="0" applyFont="1" applyBorder="1" applyAlignment="1">
      <alignment vertical="top"/>
    </xf>
    <xf numFmtId="195" fontId="8" fillId="0" borderId="23" xfId="0" applyNumberFormat="1" applyFont="1" applyBorder="1" applyAlignment="1">
      <alignment horizontal="left" vertical="center" wrapText="1"/>
    </xf>
    <xf numFmtId="0" fontId="19" fillId="0" borderId="10" xfId="58" applyFont="1" applyBorder="1" applyAlignment="1">
      <alignment horizontal="center" vertical="top"/>
      <protection/>
    </xf>
    <xf numFmtId="0" fontId="9" fillId="0" borderId="25" xfId="0" applyFont="1" applyBorder="1" applyAlignment="1">
      <alignment vertical="top"/>
    </xf>
    <xf numFmtId="195" fontId="8" fillId="0" borderId="26" xfId="0" applyNumberFormat="1" applyFont="1" applyBorder="1" applyAlignment="1">
      <alignment horizontal="left" vertical="center" wrapText="1"/>
    </xf>
    <xf numFmtId="195" fontId="8" fillId="0" borderId="26" xfId="0" applyNumberFormat="1" applyFont="1" applyBorder="1" applyAlignment="1">
      <alignment horizontal="center" vertical="center"/>
    </xf>
    <xf numFmtId="0" fontId="9" fillId="0" borderId="0" xfId="0" applyFont="1" applyBorder="1" applyAlignment="1">
      <alignment vertical="top"/>
    </xf>
    <xf numFmtId="195" fontId="8" fillId="0" borderId="0" xfId="0" applyNumberFormat="1" applyFont="1" applyBorder="1" applyAlignment="1">
      <alignment horizontal="left" vertical="center" wrapText="1"/>
    </xf>
    <xf numFmtId="195" fontId="8" fillId="0" borderId="0" xfId="0" applyNumberFormat="1" applyFont="1" applyBorder="1" applyAlignment="1">
      <alignment horizontal="center" vertical="center"/>
    </xf>
    <xf numFmtId="49" fontId="9" fillId="0" borderId="40" xfId="0" applyNumberFormat="1" applyFont="1" applyBorder="1" applyAlignment="1">
      <alignment horizontal="center"/>
    </xf>
    <xf numFmtId="0" fontId="8" fillId="0" borderId="41" xfId="0" applyFont="1" applyBorder="1" applyAlignment="1">
      <alignment wrapText="1"/>
    </xf>
    <xf numFmtId="0" fontId="19" fillId="33" borderId="14" xfId="0" applyFont="1" applyFill="1" applyBorder="1" applyAlignment="1">
      <alignment horizontal="center" vertical="center"/>
    </xf>
    <xf numFmtId="0" fontId="8" fillId="0" borderId="17" xfId="0" applyFont="1" applyBorder="1" applyAlignment="1">
      <alignment horizontal="right"/>
    </xf>
    <xf numFmtId="4" fontId="8" fillId="0" borderId="17" xfId="46" applyNumberFormat="1" applyFont="1" applyBorder="1" applyAlignment="1">
      <alignment horizontal="right"/>
    </xf>
    <xf numFmtId="0" fontId="8" fillId="0" borderId="10" xfId="0" applyFont="1" applyBorder="1" applyAlignment="1">
      <alignment horizontal="center" vertical="center"/>
    </xf>
    <xf numFmtId="1" fontId="8" fillId="0" borderId="10" xfId="0" applyNumberFormat="1" applyFont="1" applyBorder="1" applyAlignment="1">
      <alignment/>
    </xf>
    <xf numFmtId="0" fontId="8" fillId="0" borderId="32" xfId="0" applyFont="1" applyBorder="1" applyAlignment="1">
      <alignment horizontal="justify" vertical="top" wrapText="1"/>
    </xf>
    <xf numFmtId="49" fontId="9" fillId="0" borderId="12" xfId="0" applyNumberFormat="1" applyFont="1" applyBorder="1" applyAlignment="1">
      <alignment horizontal="center" vertical="top"/>
    </xf>
    <xf numFmtId="0" fontId="8" fillId="0" borderId="28" xfId="0" applyFont="1" applyBorder="1" applyAlignment="1">
      <alignment vertical="center" wrapText="1"/>
    </xf>
    <xf numFmtId="0" fontId="0" fillId="0" borderId="42" xfId="0" applyBorder="1" applyAlignment="1">
      <alignment/>
    </xf>
    <xf numFmtId="0" fontId="9" fillId="33" borderId="43" xfId="0" applyFont="1" applyFill="1" applyBorder="1" applyAlignment="1">
      <alignment wrapText="1"/>
    </xf>
    <xf numFmtId="0" fontId="19" fillId="33" borderId="43" xfId="0" applyFont="1" applyFill="1" applyBorder="1" applyAlignment="1">
      <alignment horizontal="right"/>
    </xf>
    <xf numFmtId="1" fontId="19" fillId="33" borderId="44" xfId="0" applyNumberFormat="1" applyFont="1" applyFill="1" applyBorder="1" applyAlignment="1">
      <alignment horizontal="right"/>
    </xf>
    <xf numFmtId="4" fontId="19" fillId="33" borderId="43" xfId="0" applyNumberFormat="1" applyFont="1" applyFill="1" applyBorder="1" applyAlignment="1">
      <alignment horizontal="right"/>
    </xf>
    <xf numFmtId="0" fontId="8" fillId="0" borderId="10" xfId="0" applyFont="1" applyBorder="1" applyAlignment="1">
      <alignment vertical="center" wrapText="1"/>
    </xf>
    <xf numFmtId="0" fontId="0" fillId="0" borderId="38" xfId="0" applyBorder="1" applyAlignment="1">
      <alignment/>
    </xf>
    <xf numFmtId="0" fontId="0" fillId="0" borderId="26" xfId="0" applyBorder="1" applyAlignment="1">
      <alignment/>
    </xf>
    <xf numFmtId="204" fontId="9" fillId="0" borderId="27" xfId="0" applyNumberFormat="1" applyFont="1" applyBorder="1" applyAlignment="1">
      <alignment/>
    </xf>
    <xf numFmtId="0" fontId="0" fillId="0" borderId="36" xfId="0" applyBorder="1" applyAlignment="1">
      <alignment/>
    </xf>
    <xf numFmtId="2" fontId="8" fillId="0" borderId="10" xfId="0" applyNumberFormat="1" applyFont="1" applyFill="1" applyBorder="1" applyAlignment="1">
      <alignment horizontal="right"/>
    </xf>
    <xf numFmtId="0" fontId="8" fillId="0" borderId="10" xfId="0" applyFont="1" applyBorder="1" applyAlignment="1">
      <alignment horizontal="center" vertical="center" wrapText="1"/>
    </xf>
    <xf numFmtId="195" fontId="8" fillId="0" borderId="10" xfId="0" applyNumberFormat="1" applyFont="1" applyBorder="1" applyAlignment="1">
      <alignment horizontal="left" vertical="center" wrapText="1"/>
    </xf>
    <xf numFmtId="2" fontId="8" fillId="0" borderId="10" xfId="0" applyNumberFormat="1" applyFont="1" applyBorder="1" applyAlignment="1">
      <alignment vertical="center"/>
    </xf>
    <xf numFmtId="0" fontId="8" fillId="0" borderId="10" xfId="58" applyFont="1" applyFill="1" applyBorder="1" applyAlignment="1">
      <alignment vertical="top" wrapText="1"/>
      <protection/>
    </xf>
    <xf numFmtId="49" fontId="9" fillId="0" borderId="42" xfId="0" applyNumberFormat="1" applyFont="1" applyBorder="1" applyAlignment="1">
      <alignment horizontal="center" vertical="top"/>
    </xf>
    <xf numFmtId="0" fontId="8" fillId="0" borderId="14" xfId="0" applyFont="1" applyBorder="1" applyAlignment="1">
      <alignment vertical="top" wrapText="1"/>
    </xf>
    <xf numFmtId="49" fontId="9" fillId="0" borderId="40" xfId="0" applyNumberFormat="1" applyFont="1" applyBorder="1" applyAlignment="1">
      <alignment vertical="top"/>
    </xf>
    <xf numFmtId="0" fontId="8" fillId="0" borderId="45" xfId="0" applyFont="1" applyBorder="1" applyAlignment="1">
      <alignment vertical="top" wrapText="1"/>
    </xf>
    <xf numFmtId="49" fontId="9" fillId="0" borderId="16" xfId="0" applyNumberFormat="1" applyFont="1" applyBorder="1" applyAlignment="1">
      <alignment vertical="top"/>
    </xf>
    <xf numFmtId="0" fontId="8" fillId="0" borderId="29" xfId="0" applyFont="1" applyBorder="1" applyAlignment="1">
      <alignment vertical="top" wrapText="1"/>
    </xf>
    <xf numFmtId="49" fontId="9" fillId="0" borderId="18" xfId="0" applyNumberFormat="1" applyFont="1" applyBorder="1" applyAlignment="1">
      <alignment vertical="top"/>
    </xf>
    <xf numFmtId="0" fontId="8" fillId="33" borderId="10" xfId="0" applyFont="1" applyFill="1" applyBorder="1" applyAlignment="1">
      <alignment vertical="top" wrapText="1"/>
    </xf>
    <xf numFmtId="49" fontId="8" fillId="0" borderId="10" xfId="0" applyNumberFormat="1" applyFont="1" applyBorder="1" applyAlignment="1">
      <alignment vertical="top" wrapText="1"/>
    </xf>
    <xf numFmtId="49" fontId="8" fillId="0" borderId="10" xfId="0" applyNumberFormat="1" applyFont="1" applyFill="1" applyBorder="1" applyAlignment="1">
      <alignment vertical="top" wrapText="1"/>
    </xf>
    <xf numFmtId="0" fontId="9" fillId="33" borderId="43" xfId="0" applyFont="1" applyFill="1" applyBorder="1" applyAlignment="1">
      <alignment vertical="top" wrapText="1"/>
    </xf>
    <xf numFmtId="0" fontId="0" fillId="0" borderId="0" xfId="0" applyBorder="1" applyAlignment="1">
      <alignment horizontal="center"/>
    </xf>
    <xf numFmtId="0" fontId="19" fillId="33" borderId="14" xfId="0" applyFont="1" applyFill="1" applyBorder="1" applyAlignment="1">
      <alignment horizontal="center" vertical="top"/>
    </xf>
    <xf numFmtId="1" fontId="19" fillId="33" borderId="15" xfId="0" applyNumberFormat="1" applyFont="1" applyFill="1" applyBorder="1" applyAlignment="1">
      <alignment horizontal="center" vertical="top"/>
    </xf>
    <xf numFmtId="4" fontId="19" fillId="33" borderId="14" xfId="0" applyNumberFormat="1" applyFont="1" applyFill="1" applyBorder="1" applyAlignment="1">
      <alignment horizontal="center" vertical="top"/>
    </xf>
    <xf numFmtId="49" fontId="9" fillId="0" borderId="20" xfId="0" applyNumberFormat="1" applyFont="1" applyBorder="1" applyAlignment="1">
      <alignment horizontal="center" vertical="center"/>
    </xf>
    <xf numFmtId="49" fontId="9" fillId="0" borderId="22" xfId="0" applyNumberFormat="1" applyFont="1" applyBorder="1" applyAlignment="1">
      <alignment horizontal="center" vertical="center"/>
    </xf>
    <xf numFmtId="0" fontId="8" fillId="0" borderId="10" xfId="0" applyFont="1" applyBorder="1" applyAlignment="1">
      <alignment horizontal="right" vertical="top"/>
    </xf>
    <xf numFmtId="1" fontId="8" fillId="0" borderId="10" xfId="0" applyNumberFormat="1" applyFont="1" applyBorder="1" applyAlignment="1">
      <alignment horizontal="center" vertical="top"/>
    </xf>
    <xf numFmtId="2" fontId="8" fillId="0" borderId="10" xfId="0" applyNumberFormat="1" applyFont="1" applyBorder="1" applyAlignment="1">
      <alignment horizontal="right" vertical="top"/>
    </xf>
    <xf numFmtId="2" fontId="8" fillId="0" borderId="21" xfId="0" applyNumberFormat="1" applyFont="1" applyBorder="1" applyAlignment="1">
      <alignment horizontal="right" vertical="top"/>
    </xf>
    <xf numFmtId="2" fontId="8" fillId="0" borderId="10" xfId="46" applyNumberFormat="1" applyFont="1" applyFill="1" applyBorder="1" applyAlignment="1">
      <alignment horizontal="right" vertical="top"/>
    </xf>
    <xf numFmtId="0" fontId="8" fillId="0" borderId="10" xfId="0" applyFont="1" applyBorder="1" applyAlignment="1">
      <alignment horizontal="center" vertical="top"/>
    </xf>
    <xf numFmtId="1" fontId="8" fillId="0" borderId="17" xfId="0" applyNumberFormat="1" applyFont="1" applyBorder="1" applyAlignment="1">
      <alignment horizontal="center" vertical="top"/>
    </xf>
    <xf numFmtId="2" fontId="8" fillId="0" borderId="17" xfId="0" applyNumberFormat="1" applyFont="1" applyBorder="1" applyAlignment="1">
      <alignment horizontal="right" vertical="top"/>
    </xf>
    <xf numFmtId="2" fontId="8" fillId="0" borderId="19" xfId="0" applyNumberFormat="1" applyFont="1" applyBorder="1" applyAlignment="1">
      <alignment horizontal="right" vertical="top"/>
    </xf>
    <xf numFmtId="0" fontId="8" fillId="0" borderId="17" xfId="0" applyFont="1" applyFill="1" applyBorder="1" applyAlignment="1">
      <alignment horizontal="center" vertical="top"/>
    </xf>
    <xf numFmtId="0" fontId="9" fillId="0" borderId="20" xfId="0" applyFont="1" applyBorder="1" applyAlignment="1">
      <alignment horizontal="center" vertical="center"/>
    </xf>
    <xf numFmtId="2" fontId="8" fillId="0" borderId="10" xfId="0" applyNumberFormat="1" applyFont="1" applyBorder="1" applyAlignment="1">
      <alignment vertical="top"/>
    </xf>
    <xf numFmtId="2" fontId="8" fillId="0" borderId="21" xfId="0" applyNumberFormat="1" applyFont="1" applyBorder="1" applyAlignment="1">
      <alignment vertical="top"/>
    </xf>
    <xf numFmtId="195" fontId="8" fillId="0" borderId="23" xfId="0" applyNumberFormat="1" applyFont="1" applyBorder="1" applyAlignment="1">
      <alignment horizontal="left" vertical="top" wrapText="1"/>
    </xf>
    <xf numFmtId="195" fontId="8" fillId="0" borderId="10" xfId="0" applyNumberFormat="1" applyFont="1" applyBorder="1" applyAlignment="1">
      <alignment horizontal="center" vertical="top"/>
    </xf>
    <xf numFmtId="0" fontId="8" fillId="0" borderId="10" xfId="0" applyFont="1" applyBorder="1" applyAlignment="1">
      <alignment horizontal="center" vertical="top"/>
    </xf>
    <xf numFmtId="0" fontId="8" fillId="0" borderId="10" xfId="0" applyFont="1" applyBorder="1" applyAlignment="1">
      <alignment vertical="top"/>
    </xf>
    <xf numFmtId="195" fontId="8" fillId="0" borderId="26" xfId="0" applyNumberFormat="1" applyFont="1" applyBorder="1" applyAlignment="1">
      <alignment horizontal="left" vertical="top" wrapText="1"/>
    </xf>
    <xf numFmtId="195" fontId="8" fillId="0" borderId="26" xfId="0" applyNumberFormat="1" applyFont="1" applyBorder="1" applyAlignment="1">
      <alignment horizontal="center" vertical="top"/>
    </xf>
    <xf numFmtId="0" fontId="8" fillId="0" borderId="26" xfId="0" applyFont="1" applyBorder="1" applyAlignment="1">
      <alignment horizontal="center" vertical="top"/>
    </xf>
    <xf numFmtId="0" fontId="8" fillId="0" borderId="26" xfId="0" applyFont="1" applyBorder="1" applyAlignment="1">
      <alignment vertical="top"/>
    </xf>
    <xf numFmtId="204" fontId="9" fillId="0" borderId="27" xfId="0" applyNumberFormat="1" applyFont="1" applyBorder="1" applyAlignment="1">
      <alignment vertical="top"/>
    </xf>
    <xf numFmtId="0" fontId="8" fillId="0" borderId="32" xfId="0" applyFont="1" applyBorder="1" applyAlignment="1">
      <alignment wrapText="1"/>
    </xf>
    <xf numFmtId="0" fontId="19" fillId="33" borderId="46" xfId="0" applyFont="1" applyFill="1" applyBorder="1" applyAlignment="1">
      <alignment horizontal="center"/>
    </xf>
    <xf numFmtId="1" fontId="19" fillId="33" borderId="37" xfId="0" applyNumberFormat="1" applyFont="1" applyFill="1" applyBorder="1" applyAlignment="1">
      <alignment horizontal="center"/>
    </xf>
    <xf numFmtId="4" fontId="19" fillId="33" borderId="46" xfId="0" applyNumberFormat="1" applyFont="1" applyFill="1" applyBorder="1" applyAlignment="1">
      <alignment horizontal="center"/>
    </xf>
    <xf numFmtId="4" fontId="8" fillId="0" borderId="10" xfId="46" applyNumberFormat="1" applyFont="1" applyBorder="1" applyAlignment="1">
      <alignment horizontal="right" vertical="top"/>
    </xf>
    <xf numFmtId="2" fontId="8" fillId="0" borderId="21" xfId="0" applyNumberFormat="1" applyFont="1" applyBorder="1" applyAlignment="1">
      <alignment horizontal="right" vertical="top"/>
    </xf>
    <xf numFmtId="49" fontId="9" fillId="33" borderId="20" xfId="0" applyNumberFormat="1" applyFont="1" applyFill="1" applyBorder="1" applyAlignment="1">
      <alignment horizontal="center"/>
    </xf>
    <xf numFmtId="0" fontId="8" fillId="33" borderId="10" xfId="0" applyFont="1" applyFill="1" applyBorder="1" applyAlignment="1">
      <alignment horizontal="center" vertical="top"/>
    </xf>
    <xf numFmtId="4" fontId="8" fillId="0" borderId="10" xfId="0" applyNumberFormat="1" applyFont="1" applyBorder="1" applyAlignment="1">
      <alignment horizontal="right" vertical="top"/>
    </xf>
    <xf numFmtId="9" fontId="8" fillId="0" borderId="0" xfId="0" applyNumberFormat="1" applyFont="1" applyBorder="1" applyAlignment="1">
      <alignment horizontal="center" vertical="top"/>
    </xf>
    <xf numFmtId="2" fontId="8" fillId="0" borderId="31" xfId="0" applyNumberFormat="1" applyFont="1" applyBorder="1" applyAlignment="1">
      <alignment vertical="top"/>
    </xf>
    <xf numFmtId="2" fontId="8" fillId="0" borderId="21" xfId="0" applyNumberFormat="1" applyFont="1" applyBorder="1" applyAlignment="1">
      <alignment vertical="top"/>
    </xf>
    <xf numFmtId="0" fontId="0" fillId="0" borderId="42" xfId="0" applyBorder="1" applyAlignment="1">
      <alignment/>
    </xf>
    <xf numFmtId="0" fontId="20" fillId="0" borderId="10" xfId="0" applyFont="1" applyBorder="1" applyAlignment="1">
      <alignment horizontal="right" vertical="top" wrapText="1"/>
    </xf>
    <xf numFmtId="0" fontId="20" fillId="0" borderId="10" xfId="0" applyFont="1" applyBorder="1" applyAlignment="1">
      <alignment horizontal="center" vertical="top" wrapText="1"/>
    </xf>
    <xf numFmtId="4" fontId="20" fillId="0" borderId="10" xfId="0" applyNumberFormat="1" applyFont="1" applyBorder="1" applyAlignment="1">
      <alignment horizontal="right" vertical="top" wrapText="1"/>
    </xf>
    <xf numFmtId="4" fontId="8" fillId="0" borderId="21" xfId="0" applyNumberFormat="1" applyFont="1" applyBorder="1" applyAlignment="1">
      <alignment horizontal="right" vertical="top"/>
    </xf>
    <xf numFmtId="201" fontId="22" fillId="0" borderId="0" xfId="0" applyNumberFormat="1" applyFont="1" applyFill="1" applyBorder="1" applyAlignment="1">
      <alignment horizontal="right" wrapText="1"/>
    </xf>
    <xf numFmtId="49" fontId="9"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center" vertical="top" wrapText="1"/>
    </xf>
    <xf numFmtId="49" fontId="8" fillId="0" borderId="0" xfId="0" applyNumberFormat="1" applyFont="1" applyFill="1" applyBorder="1" applyAlignment="1">
      <alignment horizontal="center" vertical="top" wrapText="1"/>
    </xf>
    <xf numFmtId="49" fontId="0" fillId="0" borderId="0" xfId="0" applyNumberFormat="1" applyFont="1" applyBorder="1" applyAlignment="1">
      <alignment horizontal="center" vertical="top" wrapText="1"/>
    </xf>
    <xf numFmtId="49" fontId="0" fillId="0" borderId="0" xfId="0" applyNumberFormat="1" applyAlignment="1">
      <alignment/>
    </xf>
    <xf numFmtId="49" fontId="9" fillId="0" borderId="0" xfId="0" applyNumberFormat="1" applyFont="1" applyBorder="1" applyAlignment="1">
      <alignment horizontal="center" vertical="top" wrapText="1"/>
    </xf>
    <xf numFmtId="49" fontId="8" fillId="0" borderId="0" xfId="0" applyNumberFormat="1" applyFont="1" applyBorder="1" applyAlignment="1">
      <alignment horizontal="center" vertical="top" wrapText="1"/>
    </xf>
    <xf numFmtId="49" fontId="9" fillId="0" borderId="0" xfId="0" applyNumberFormat="1" applyFont="1" applyFill="1" applyBorder="1" applyAlignment="1">
      <alignment horizontal="right" vertical="top"/>
    </xf>
    <xf numFmtId="49" fontId="1" fillId="0" borderId="0" xfId="0" applyNumberFormat="1" applyFont="1" applyFill="1" applyBorder="1" applyAlignment="1">
      <alignment horizontal="right" vertical="top"/>
    </xf>
    <xf numFmtId="49" fontId="8" fillId="0" borderId="0" xfId="0" applyNumberFormat="1" applyFont="1" applyFill="1" applyBorder="1" applyAlignment="1">
      <alignment horizontal="center" vertical="top"/>
    </xf>
    <xf numFmtId="49" fontId="1" fillId="0" borderId="10" xfId="0" applyNumberFormat="1" applyFont="1" applyFill="1" applyBorder="1" applyAlignment="1">
      <alignment horizontal="right" vertical="top"/>
    </xf>
    <xf numFmtId="49" fontId="9" fillId="0" borderId="10" xfId="0" applyNumberFormat="1" applyFont="1" applyFill="1" applyBorder="1" applyAlignment="1">
      <alignment horizontal="right" vertical="top" wrapText="1"/>
    </xf>
    <xf numFmtId="49" fontId="9" fillId="0" borderId="10" xfId="0" applyNumberFormat="1" applyFont="1" applyFill="1" applyBorder="1" applyAlignment="1">
      <alignment horizontal="center" vertical="top" wrapText="1"/>
    </xf>
    <xf numFmtId="49" fontId="0" fillId="0" borderId="10" xfId="0" applyNumberFormat="1" applyFill="1" applyBorder="1" applyAlignment="1">
      <alignment/>
    </xf>
    <xf numFmtId="49" fontId="8" fillId="0" borderId="10" xfId="0" applyNumberFormat="1" applyFont="1" applyFill="1" applyBorder="1" applyAlignment="1">
      <alignment horizontal="center" vertical="top" wrapText="1"/>
    </xf>
    <xf numFmtId="49" fontId="0" fillId="0" borderId="10" xfId="0" applyNumberFormat="1" applyFont="1" applyFill="1" applyBorder="1" applyAlignment="1">
      <alignment horizontal="center" vertical="top" wrapText="1"/>
    </xf>
    <xf numFmtId="49" fontId="9" fillId="0" borderId="10" xfId="0" applyNumberFormat="1" applyFont="1" applyFill="1" applyBorder="1" applyAlignment="1">
      <alignment horizontal="right" vertical="top"/>
    </xf>
    <xf numFmtId="49" fontId="8" fillId="0" borderId="10" xfId="0" applyNumberFormat="1" applyFont="1" applyFill="1" applyBorder="1" applyAlignment="1">
      <alignment horizontal="center" vertical="top"/>
    </xf>
    <xf numFmtId="49" fontId="8" fillId="0" borderId="10" xfId="0" applyNumberFormat="1" applyFont="1" applyFill="1" applyBorder="1" applyAlignment="1">
      <alignment horizontal="right" vertical="top"/>
    </xf>
    <xf numFmtId="0" fontId="8" fillId="34" borderId="10" xfId="0" applyFont="1" applyFill="1" applyBorder="1" applyAlignment="1">
      <alignment horizontal="justify" vertical="top" wrapText="1"/>
    </xf>
    <xf numFmtId="0" fontId="8" fillId="34" borderId="10" xfId="0" applyFont="1" applyFill="1" applyBorder="1" applyAlignment="1">
      <alignment horizontal="center" vertical="center" wrapText="1"/>
    </xf>
    <xf numFmtId="1" fontId="8" fillId="34" borderId="10" xfId="0" applyNumberFormat="1" applyFont="1" applyFill="1" applyBorder="1" applyAlignment="1">
      <alignment horizontal="right" vertical="center" wrapText="1"/>
    </xf>
    <xf numFmtId="2" fontId="8" fillId="34" borderId="10" xfId="0" applyNumberFormat="1" applyFont="1" applyFill="1" applyBorder="1" applyAlignment="1">
      <alignment horizontal="right" wrapText="1"/>
    </xf>
    <xf numFmtId="39" fontId="8" fillId="34" borderId="10" xfId="0" applyNumberFormat="1" applyFont="1" applyFill="1" applyBorder="1" applyAlignment="1">
      <alignment horizontal="right" wrapText="1"/>
    </xf>
    <xf numFmtId="0" fontId="8" fillId="34" borderId="10" xfId="0" applyFont="1" applyFill="1" applyBorder="1" applyAlignment="1">
      <alignment horizontal="left" vertical="top" wrapText="1"/>
    </xf>
    <xf numFmtId="0" fontId="8" fillId="34" borderId="10" xfId="0" applyFont="1" applyFill="1" applyBorder="1" applyAlignment="1">
      <alignment horizontal="center"/>
    </xf>
    <xf numFmtId="2" fontId="11" fillId="34" borderId="10" xfId="0" applyNumberFormat="1" applyFont="1" applyFill="1" applyBorder="1" applyAlignment="1">
      <alignment/>
    </xf>
    <xf numFmtId="0" fontId="8" fillId="34" borderId="10" xfId="0" applyFont="1" applyFill="1" applyBorder="1" applyAlignment="1">
      <alignment/>
    </xf>
    <xf numFmtId="4" fontId="8" fillId="34" borderId="10" xfId="0" applyNumberFormat="1" applyFont="1" applyFill="1" applyBorder="1" applyAlignment="1">
      <alignment horizontal="right" wrapText="1"/>
    </xf>
    <xf numFmtId="0" fontId="8" fillId="34" borderId="10" xfId="0" applyFont="1" applyFill="1" applyBorder="1" applyAlignment="1">
      <alignment horizontal="center"/>
    </xf>
    <xf numFmtId="1" fontId="8" fillId="34" borderId="10" xfId="0" applyNumberFormat="1" applyFont="1" applyFill="1" applyBorder="1" applyAlignment="1">
      <alignment horizontal="right" wrapText="1"/>
    </xf>
    <xf numFmtId="4" fontId="8" fillId="34" borderId="10" xfId="0" applyNumberFormat="1" applyFont="1" applyFill="1" applyBorder="1" applyAlignment="1">
      <alignment horizontal="right" wrapText="1"/>
    </xf>
    <xf numFmtId="0" fontId="8" fillId="34" borderId="0" xfId="0" applyFont="1" applyFill="1" applyBorder="1" applyAlignment="1">
      <alignment horizontal="justify" vertical="top" wrapText="1"/>
    </xf>
    <xf numFmtId="0" fontId="8" fillId="34" borderId="0" xfId="0" applyFont="1" applyFill="1" applyBorder="1" applyAlignment="1">
      <alignment horizontal="center" wrapText="1"/>
    </xf>
    <xf numFmtId="1" fontId="8" fillId="34" borderId="0" xfId="0" applyNumberFormat="1" applyFont="1" applyFill="1" applyBorder="1" applyAlignment="1">
      <alignment horizontal="right" wrapText="1"/>
    </xf>
    <xf numFmtId="4" fontId="8" fillId="34" borderId="0" xfId="0" applyNumberFormat="1" applyFont="1" applyFill="1" applyBorder="1" applyAlignment="1">
      <alignment horizontal="right" wrapText="1"/>
    </xf>
    <xf numFmtId="4" fontId="8" fillId="34" borderId="0" xfId="0" applyNumberFormat="1" applyFont="1" applyFill="1" applyBorder="1" applyAlignment="1">
      <alignment horizontal="right" wrapText="1"/>
    </xf>
    <xf numFmtId="2" fontId="8" fillId="34" borderId="0" xfId="0" applyNumberFormat="1" applyFont="1" applyFill="1" applyBorder="1" applyAlignment="1">
      <alignment horizontal="center" vertical="top" wrapText="1"/>
    </xf>
    <xf numFmtId="49" fontId="8" fillId="34" borderId="0" xfId="0" applyNumberFormat="1" applyFont="1" applyFill="1" applyBorder="1" applyAlignment="1">
      <alignment horizontal="center" vertical="top" wrapText="1"/>
    </xf>
    <xf numFmtId="0" fontId="8" fillId="34" borderId="0" xfId="0" applyFont="1" applyFill="1" applyAlignment="1">
      <alignment horizontal="center"/>
    </xf>
    <xf numFmtId="1" fontId="8" fillId="34" borderId="0" xfId="0" applyNumberFormat="1" applyFont="1" applyFill="1" applyAlignment="1">
      <alignment horizontal="right" wrapText="1"/>
    </xf>
    <xf numFmtId="2" fontId="8" fillId="34" borderId="0" xfId="0" applyNumberFormat="1" applyFont="1" applyFill="1" applyAlignment="1">
      <alignment horizontal="right" wrapText="1"/>
    </xf>
    <xf numFmtId="39" fontId="8" fillId="34" borderId="0" xfId="0" applyNumberFormat="1" applyFont="1" applyFill="1" applyBorder="1" applyAlignment="1">
      <alignment horizontal="right" wrapText="1"/>
    </xf>
    <xf numFmtId="0" fontId="8" fillId="34" borderId="0" xfId="0" applyFont="1" applyFill="1" applyBorder="1" applyAlignment="1">
      <alignment horizontal="center" vertical="center" wrapText="1"/>
    </xf>
    <xf numFmtId="2" fontId="8" fillId="34" borderId="0" xfId="0" applyNumberFormat="1" applyFont="1" applyFill="1" applyBorder="1" applyAlignment="1">
      <alignment horizontal="right" vertical="center" wrapText="1"/>
    </xf>
    <xf numFmtId="0" fontId="8" fillId="34" borderId="0" xfId="0" applyFont="1" applyFill="1" applyBorder="1" applyAlignment="1">
      <alignment horizontal="right" wrapText="1"/>
    </xf>
    <xf numFmtId="0" fontId="8" fillId="34" borderId="0" xfId="0" applyFont="1" applyFill="1" applyBorder="1" applyAlignment="1">
      <alignment horizontal="center" vertical="top" wrapText="1"/>
    </xf>
    <xf numFmtId="0" fontId="8" fillId="34" borderId="0" xfId="0" applyFont="1" applyFill="1" applyBorder="1" applyAlignment="1">
      <alignment horizontal="center"/>
    </xf>
    <xf numFmtId="1" fontId="11" fillId="34" borderId="0" xfId="0" applyNumberFormat="1" applyFont="1" applyFill="1" applyBorder="1" applyAlignment="1">
      <alignment wrapText="1"/>
    </xf>
    <xf numFmtId="0" fontId="0" fillId="34" borderId="0" xfId="0" applyFill="1" applyAlignment="1">
      <alignment/>
    </xf>
    <xf numFmtId="0" fontId="0" fillId="34" borderId="0" xfId="0" applyFill="1" applyAlignment="1">
      <alignment horizontal="right" wrapText="1"/>
    </xf>
    <xf numFmtId="2" fontId="11" fillId="34" borderId="0" xfId="0" applyNumberFormat="1" applyFont="1" applyFill="1" applyBorder="1" applyAlignment="1">
      <alignment wrapText="1"/>
    </xf>
    <xf numFmtId="0" fontId="0" fillId="34" borderId="0" xfId="0" applyFont="1" applyFill="1" applyBorder="1" applyAlignment="1">
      <alignment horizontal="center" vertical="top" wrapText="1"/>
    </xf>
    <xf numFmtId="2" fontId="0" fillId="34" borderId="0" xfId="0" applyNumberFormat="1" applyFill="1" applyAlignment="1">
      <alignment horizontal="right"/>
    </xf>
    <xf numFmtId="2" fontId="0" fillId="34" borderId="0" xfId="0" applyNumberFormat="1" applyFill="1" applyAlignment="1">
      <alignment/>
    </xf>
    <xf numFmtId="4" fontId="9" fillId="34" borderId="10" xfId="0" applyNumberFormat="1" applyFont="1" applyFill="1" applyBorder="1" applyAlignment="1">
      <alignment horizontal="right"/>
    </xf>
    <xf numFmtId="0" fontId="1" fillId="34" borderId="0" xfId="0" applyFont="1" applyFill="1" applyBorder="1" applyAlignment="1">
      <alignment horizontal="right" vertical="top"/>
    </xf>
    <xf numFmtId="0" fontId="1" fillId="34" borderId="0" xfId="0" applyFont="1" applyFill="1" applyBorder="1" applyAlignment="1">
      <alignment horizontal="justify" vertical="top" wrapText="1"/>
    </xf>
    <xf numFmtId="0" fontId="1" fillId="34" borderId="0" xfId="0" applyFont="1" applyFill="1" applyBorder="1" applyAlignment="1">
      <alignment horizontal="center"/>
    </xf>
    <xf numFmtId="2" fontId="4" fillId="34" borderId="0" xfId="0" applyNumberFormat="1" applyFont="1" applyFill="1" applyBorder="1" applyAlignment="1">
      <alignment horizontal="right" wrapText="1"/>
    </xf>
    <xf numFmtId="49" fontId="8" fillId="34" borderId="10" xfId="0" applyNumberFormat="1" applyFont="1" applyFill="1" applyBorder="1" applyAlignment="1">
      <alignment horizontal="center" vertical="top" wrapText="1"/>
    </xf>
    <xf numFmtId="49" fontId="9" fillId="34" borderId="10" xfId="0" applyNumberFormat="1" applyFont="1" applyFill="1" applyBorder="1" applyAlignment="1">
      <alignment horizontal="right" vertical="top" wrapText="1"/>
    </xf>
    <xf numFmtId="49" fontId="9" fillId="34" borderId="10" xfId="0" applyNumberFormat="1" applyFont="1" applyFill="1" applyBorder="1" applyAlignment="1">
      <alignment horizontal="right" vertical="top"/>
    </xf>
    <xf numFmtId="49" fontId="1" fillId="34" borderId="0" xfId="0" applyNumberFormat="1" applyFont="1" applyFill="1" applyBorder="1" applyAlignment="1">
      <alignment horizontal="right" vertical="top"/>
    </xf>
    <xf numFmtId="0" fontId="8" fillId="0" borderId="0" xfId="0" applyFont="1" applyFill="1" applyAlignment="1">
      <alignment horizontal="center"/>
    </xf>
    <xf numFmtId="1" fontId="8" fillId="0" borderId="0" xfId="0" applyNumberFormat="1" applyFont="1" applyFill="1" applyAlignment="1">
      <alignment horizontal="right" wrapText="1"/>
    </xf>
    <xf numFmtId="2" fontId="8" fillId="0" borderId="0" xfId="0" applyNumberFormat="1" applyFont="1" applyFill="1" applyAlignment="1">
      <alignment horizontal="right" wrapText="1"/>
    </xf>
    <xf numFmtId="0" fontId="8" fillId="34" borderId="10" xfId="0" applyFont="1" applyFill="1" applyBorder="1" applyAlignment="1">
      <alignment horizontal="center" wrapText="1"/>
    </xf>
    <xf numFmtId="1" fontId="8" fillId="34" borderId="10" xfId="0" applyNumberFormat="1" applyFont="1" applyFill="1" applyBorder="1" applyAlignment="1">
      <alignment horizontal="right" wrapText="1"/>
    </xf>
    <xf numFmtId="0" fontId="3" fillId="0" borderId="0" xfId="0" applyFont="1" applyFill="1" applyBorder="1" applyAlignment="1">
      <alignment horizontal="center" vertical="top" wrapText="1"/>
    </xf>
    <xf numFmtId="0" fontId="3" fillId="0" borderId="42" xfId="0" applyFont="1" applyFill="1" applyBorder="1" applyAlignment="1">
      <alignment horizontal="center" vertical="top" wrapText="1"/>
    </xf>
    <xf numFmtId="0" fontId="3" fillId="0" borderId="47" xfId="0" applyFont="1" applyFill="1" applyBorder="1" applyAlignment="1">
      <alignment horizontal="center" vertical="top" wrapText="1"/>
    </xf>
    <xf numFmtId="0" fontId="3" fillId="0" borderId="44" xfId="0" applyFont="1" applyFill="1" applyBorder="1" applyAlignment="1">
      <alignment horizontal="center" vertical="top" wrapText="1"/>
    </xf>
    <xf numFmtId="0" fontId="3" fillId="0" borderId="36" xfId="0" applyFont="1" applyFill="1" applyBorder="1" applyAlignment="1">
      <alignment horizontal="center" vertical="top" wrapText="1"/>
    </xf>
    <xf numFmtId="0" fontId="3" fillId="0" borderId="37" xfId="0" applyFont="1" applyFill="1" applyBorder="1" applyAlignment="1">
      <alignment horizontal="center" vertical="top" wrapText="1"/>
    </xf>
    <xf numFmtId="0" fontId="3" fillId="0" borderId="38" xfId="0" applyFont="1" applyFill="1" applyBorder="1" applyAlignment="1">
      <alignment horizontal="center" vertical="top" wrapText="1"/>
    </xf>
    <xf numFmtId="0" fontId="3" fillId="0" borderId="48" xfId="0" applyFont="1" applyFill="1" applyBorder="1" applyAlignment="1">
      <alignment horizontal="center" vertical="top" wrapText="1"/>
    </xf>
    <xf numFmtId="0" fontId="3" fillId="0" borderId="49" xfId="0" applyFont="1" applyFill="1" applyBorder="1" applyAlignment="1">
      <alignment horizontal="center" vertical="top" wrapText="1"/>
    </xf>
    <xf numFmtId="0" fontId="12" fillId="0" borderId="0" xfId="0" applyFont="1" applyBorder="1" applyAlignment="1">
      <alignment vertical="top" wrapText="1"/>
    </xf>
    <xf numFmtId="0" fontId="22" fillId="0" borderId="0" xfId="0" applyFont="1" applyFill="1" applyBorder="1" applyAlignment="1">
      <alignment horizontal="center"/>
    </xf>
    <xf numFmtId="0" fontId="9" fillId="0" borderId="10" xfId="0" applyFont="1" applyFill="1" applyBorder="1" applyAlignment="1">
      <alignment horizontal="left" wrapText="1"/>
    </xf>
    <xf numFmtId="0" fontId="9" fillId="0" borderId="10" xfId="0" applyFont="1" applyFill="1" applyBorder="1" applyAlignment="1">
      <alignment vertical="top" wrapText="1"/>
    </xf>
    <xf numFmtId="0" fontId="12" fillId="0" borderId="10" xfId="0" applyFont="1" applyFill="1" applyBorder="1" applyAlignment="1">
      <alignment vertical="top" wrapText="1"/>
    </xf>
    <xf numFmtId="0" fontId="14"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9" fillId="0" borderId="0" xfId="0" applyFont="1" applyBorder="1" applyAlignment="1">
      <alignment wrapText="1"/>
    </xf>
    <xf numFmtId="0" fontId="9" fillId="0" borderId="0" xfId="0" applyFont="1" applyBorder="1" applyAlignment="1">
      <alignment vertical="top" wrapText="1"/>
    </xf>
    <xf numFmtId="0" fontId="14" fillId="0" borderId="0" xfId="0" applyFont="1" applyBorder="1" applyAlignment="1">
      <alignment vertical="top" wrapText="1"/>
    </xf>
    <xf numFmtId="0" fontId="12" fillId="34" borderId="0" xfId="0" applyFont="1" applyFill="1" applyBorder="1" applyAlignment="1">
      <alignment vertical="top" wrapText="1"/>
    </xf>
    <xf numFmtId="0" fontId="16" fillId="0" borderId="0" xfId="0" applyFont="1" applyBorder="1" applyAlignment="1">
      <alignment vertical="top" wrapText="1"/>
    </xf>
    <xf numFmtId="0" fontId="9" fillId="0" borderId="0" xfId="0" applyFont="1" applyBorder="1" applyAlignment="1">
      <alignment horizontal="left" vertical="top" wrapText="1"/>
    </xf>
    <xf numFmtId="0" fontId="14" fillId="0" borderId="0" xfId="0" applyFont="1" applyFill="1" applyBorder="1" applyAlignment="1">
      <alignment horizontal="left" vertical="top" wrapText="1"/>
    </xf>
    <xf numFmtId="2" fontId="9" fillId="0" borderId="0" xfId="0" applyNumberFormat="1" applyFont="1" applyAlignment="1">
      <alignment horizontal="center"/>
    </xf>
    <xf numFmtId="2" fontId="9" fillId="0" borderId="11" xfId="0" applyNumberFormat="1" applyFont="1" applyBorder="1" applyAlignment="1">
      <alignment horizontal="center"/>
    </xf>
    <xf numFmtId="204" fontId="9" fillId="0" borderId="13" xfId="0" applyNumberFormat="1" applyFont="1" applyBorder="1" applyAlignment="1">
      <alignment horizontal="center"/>
    </xf>
    <xf numFmtId="204" fontId="9" fillId="0" borderId="34" xfId="0" applyNumberFormat="1" applyFont="1" applyBorder="1" applyAlignment="1">
      <alignment horizontal="center"/>
    </xf>
    <xf numFmtId="204" fontId="9" fillId="0" borderId="15" xfId="0" applyNumberFormat="1" applyFont="1" applyBorder="1" applyAlignment="1">
      <alignment horizontal="center"/>
    </xf>
    <xf numFmtId="204" fontId="9" fillId="0" borderId="38" xfId="0" applyNumberFormat="1" applyFont="1" applyBorder="1" applyAlignment="1">
      <alignment horizontal="right"/>
    </xf>
    <xf numFmtId="204" fontId="9" fillId="0" borderId="49" xfId="0" applyNumberFormat="1" applyFont="1" applyBorder="1" applyAlignment="1">
      <alignment horizontal="right"/>
    </xf>
    <xf numFmtId="0" fontId="8" fillId="0" borderId="13" xfId="0" applyFont="1" applyBorder="1" applyAlignment="1">
      <alignment horizontal="center"/>
    </xf>
    <xf numFmtId="0" fontId="8" fillId="0" borderId="34" xfId="0" applyFont="1" applyBorder="1" applyAlignment="1">
      <alignment horizontal="center"/>
    </xf>
    <xf numFmtId="0" fontId="8" fillId="0" borderId="15" xfId="0" applyFont="1" applyBorder="1" applyAlignment="1">
      <alignment horizontal="center"/>
    </xf>
    <xf numFmtId="204" fontId="9" fillId="0" borderId="13" xfId="0" applyNumberFormat="1" applyFont="1" applyBorder="1" applyAlignment="1">
      <alignment horizontal="right"/>
    </xf>
    <xf numFmtId="204" fontId="9" fillId="0" borderId="15" xfId="0" applyNumberFormat="1" applyFont="1" applyBorder="1" applyAlignment="1">
      <alignment horizontal="right"/>
    </xf>
    <xf numFmtId="0" fontId="9" fillId="0" borderId="13" xfId="0" applyFont="1" applyBorder="1" applyAlignment="1">
      <alignment horizontal="center"/>
    </xf>
    <xf numFmtId="0" fontId="9" fillId="0" borderId="34" xfId="0" applyFont="1" applyBorder="1" applyAlignment="1">
      <alignment horizontal="center"/>
    </xf>
    <xf numFmtId="0" fontId="9" fillId="0" borderId="15" xfId="0" applyFont="1" applyBorder="1" applyAlignment="1">
      <alignment horizontal="center"/>
    </xf>
    <xf numFmtId="49" fontId="9" fillId="0" borderId="22" xfId="0" applyNumberFormat="1" applyFont="1" applyBorder="1" applyAlignment="1">
      <alignment horizontal="center" vertical="top"/>
    </xf>
    <xf numFmtId="49" fontId="9" fillId="0" borderId="16" xfId="0" applyNumberFormat="1" applyFont="1" applyBorder="1" applyAlignment="1">
      <alignment horizontal="center" vertical="top"/>
    </xf>
    <xf numFmtId="49" fontId="9" fillId="0" borderId="18" xfId="0" applyNumberFormat="1" applyFont="1" applyBorder="1" applyAlignment="1">
      <alignment horizontal="center" vertical="top"/>
    </xf>
    <xf numFmtId="0" fontId="9" fillId="33" borderId="28" xfId="0" applyFont="1" applyFill="1" applyBorder="1" applyAlignment="1">
      <alignment horizontal="center" vertical="top" wrapText="1"/>
    </xf>
    <xf numFmtId="0" fontId="9" fillId="33" borderId="34" xfId="0" applyFont="1" applyFill="1" applyBorder="1" applyAlignment="1">
      <alignment horizontal="center" vertical="top" wrapText="1"/>
    </xf>
    <xf numFmtId="0" fontId="9" fillId="33" borderId="15" xfId="0" applyFont="1" applyFill="1" applyBorder="1" applyAlignment="1">
      <alignment horizontal="center" vertical="top" wrapText="1"/>
    </xf>
    <xf numFmtId="0" fontId="8" fillId="0" borderId="10" xfId="0" applyFont="1" applyBorder="1" applyAlignment="1">
      <alignment horizontal="center" vertical="top" wrapText="1"/>
    </xf>
    <xf numFmtId="0" fontId="19" fillId="33" borderId="50" xfId="0" applyFont="1" applyFill="1" applyBorder="1" applyAlignment="1">
      <alignment horizontal="center" vertical="top"/>
    </xf>
    <xf numFmtId="0" fontId="19" fillId="33" borderId="51" xfId="0" applyFont="1" applyFill="1" applyBorder="1" applyAlignment="1">
      <alignment horizontal="center" vertical="top"/>
    </xf>
    <xf numFmtId="0" fontId="19" fillId="33" borderId="52" xfId="0" applyFont="1" applyFill="1" applyBorder="1" applyAlignment="1">
      <alignment horizontal="center" vertical="top"/>
    </xf>
    <xf numFmtId="0" fontId="19" fillId="33" borderId="45" xfId="0" applyFont="1" applyFill="1" applyBorder="1" applyAlignment="1">
      <alignment horizontal="center" vertical="top"/>
    </xf>
    <xf numFmtId="0" fontId="19" fillId="33" borderId="53" xfId="0" applyFont="1" applyFill="1" applyBorder="1" applyAlignment="1">
      <alignment horizontal="center" vertical="top"/>
    </xf>
    <xf numFmtId="0" fontId="19" fillId="33" borderId="54" xfId="0" applyFont="1" applyFill="1" applyBorder="1" applyAlignment="1">
      <alignment horizontal="center" vertical="top"/>
    </xf>
    <xf numFmtId="0" fontId="9" fillId="0" borderId="22" xfId="0" applyFont="1" applyBorder="1" applyAlignment="1">
      <alignment horizontal="center" vertical="center"/>
    </xf>
    <xf numFmtId="0" fontId="9" fillId="0" borderId="18" xfId="0" applyFont="1" applyBorder="1" applyAlignment="1">
      <alignment horizontal="center" vertical="center"/>
    </xf>
    <xf numFmtId="0" fontId="8" fillId="0" borderId="10" xfId="0" applyFont="1" applyBorder="1" applyAlignment="1">
      <alignment horizontal="center" wrapText="1"/>
    </xf>
    <xf numFmtId="0" fontId="8" fillId="0" borderId="23" xfId="0" applyFont="1" applyBorder="1" applyAlignment="1">
      <alignment horizontal="center"/>
    </xf>
    <xf numFmtId="0" fontId="8" fillId="0" borderId="17" xfId="0" applyFont="1" applyBorder="1" applyAlignment="1">
      <alignment horizontal="center"/>
    </xf>
    <xf numFmtId="1" fontId="8" fillId="0" borderId="23" xfId="0" applyNumberFormat="1" applyFont="1" applyBorder="1" applyAlignment="1">
      <alignment horizontal="center"/>
    </xf>
    <xf numFmtId="1" fontId="8" fillId="0" borderId="17" xfId="0" applyNumberFormat="1" applyFont="1" applyBorder="1" applyAlignment="1">
      <alignment horizontal="center"/>
    </xf>
    <xf numFmtId="0" fontId="9" fillId="0" borderId="16" xfId="0" applyFont="1" applyBorder="1" applyAlignment="1">
      <alignment horizontal="center" vertical="center"/>
    </xf>
    <xf numFmtId="2" fontId="8" fillId="0" borderId="23" xfId="0" applyNumberFormat="1" applyFont="1" applyBorder="1" applyAlignment="1">
      <alignment/>
    </xf>
    <xf numFmtId="2" fontId="8" fillId="0" borderId="17" xfId="0" applyNumberFormat="1" applyFont="1" applyBorder="1" applyAlignment="1">
      <alignment/>
    </xf>
    <xf numFmtId="2" fontId="8" fillId="0" borderId="55" xfId="0" applyNumberFormat="1" applyFont="1" applyBorder="1" applyAlignment="1">
      <alignment horizontal="right"/>
    </xf>
    <xf numFmtId="2" fontId="8" fillId="0" borderId="19" xfId="0" applyNumberFormat="1" applyFont="1" applyBorder="1" applyAlignment="1">
      <alignment horizontal="right"/>
    </xf>
    <xf numFmtId="2" fontId="8" fillId="0" borderId="55" xfId="0" applyNumberFormat="1" applyFont="1" applyBorder="1" applyAlignment="1">
      <alignment horizontal="right" vertical="top"/>
    </xf>
    <xf numFmtId="2" fontId="8" fillId="0" borderId="19" xfId="0" applyNumberFormat="1" applyFont="1" applyBorder="1" applyAlignment="1">
      <alignment horizontal="right" vertical="top"/>
    </xf>
    <xf numFmtId="0" fontId="8" fillId="0" borderId="23" xfId="0" applyFont="1" applyFill="1" applyBorder="1" applyAlignment="1">
      <alignment horizontal="center"/>
    </xf>
    <xf numFmtId="0" fontId="8" fillId="0" borderId="56" xfId="0" applyFont="1" applyFill="1" applyBorder="1" applyAlignment="1">
      <alignment horizontal="center"/>
    </xf>
    <xf numFmtId="0" fontId="8" fillId="0" borderId="17" xfId="0" applyFont="1" applyFill="1" applyBorder="1" applyAlignment="1">
      <alignment horizontal="center"/>
    </xf>
    <xf numFmtId="1" fontId="8" fillId="0" borderId="56" xfId="0" applyNumberFormat="1" applyFont="1" applyBorder="1" applyAlignment="1">
      <alignment horizontal="center"/>
    </xf>
    <xf numFmtId="2" fontId="8" fillId="0" borderId="23" xfId="0" applyNumberFormat="1" applyFont="1" applyBorder="1" applyAlignment="1">
      <alignment horizontal="right"/>
    </xf>
    <xf numFmtId="2" fontId="8" fillId="0" borderId="56" xfId="0" applyNumberFormat="1" applyFont="1" applyBorder="1" applyAlignment="1">
      <alignment horizontal="right"/>
    </xf>
    <xf numFmtId="2" fontId="8" fillId="0" borderId="17" xfId="0" applyNumberFormat="1" applyFont="1" applyBorder="1" applyAlignment="1">
      <alignment horizontal="right"/>
    </xf>
    <xf numFmtId="2" fontId="8" fillId="0" borderId="57" xfId="0" applyNumberFormat="1" applyFont="1" applyBorder="1" applyAlignment="1">
      <alignment horizontal="right"/>
    </xf>
    <xf numFmtId="0" fontId="8" fillId="0" borderId="23" xfId="0" applyFont="1" applyBorder="1" applyAlignment="1">
      <alignment horizontal="center" vertical="top"/>
    </xf>
    <xf numFmtId="0" fontId="8" fillId="0" borderId="17" xfId="0" applyFont="1" applyBorder="1" applyAlignment="1">
      <alignment horizontal="center" vertical="top"/>
    </xf>
    <xf numFmtId="1" fontId="8" fillId="0" borderId="23" xfId="0" applyNumberFormat="1" applyFont="1" applyBorder="1" applyAlignment="1">
      <alignment horizontal="center" vertical="top"/>
    </xf>
    <xf numFmtId="1" fontId="8" fillId="0" borderId="17" xfId="0" applyNumberFormat="1" applyFont="1" applyBorder="1" applyAlignment="1">
      <alignment horizontal="center" vertical="top"/>
    </xf>
    <xf numFmtId="2" fontId="8" fillId="0" borderId="23" xfId="0" applyNumberFormat="1" applyFont="1" applyBorder="1" applyAlignment="1">
      <alignment horizontal="right" vertical="top"/>
    </xf>
    <xf numFmtId="2" fontId="8" fillId="0" borderId="17" xfId="0" applyNumberFormat="1" applyFont="1" applyBorder="1" applyAlignment="1">
      <alignment horizontal="right" vertical="top"/>
    </xf>
    <xf numFmtId="0" fontId="9" fillId="0" borderId="42" xfId="0" applyFont="1" applyBorder="1" applyAlignment="1">
      <alignment horizontal="center" wrapText="1"/>
    </xf>
    <xf numFmtId="0" fontId="9" fillId="0" borderId="47" xfId="0" applyFont="1" applyBorder="1" applyAlignment="1">
      <alignment horizontal="center" wrapText="1"/>
    </xf>
    <xf numFmtId="0" fontId="9" fillId="0" borderId="44" xfId="0" applyFont="1" applyBorder="1" applyAlignment="1">
      <alignment horizontal="center" wrapText="1"/>
    </xf>
    <xf numFmtId="49" fontId="9" fillId="0" borderId="13" xfId="0" applyNumberFormat="1" applyFont="1" applyBorder="1" applyAlignment="1">
      <alignment horizontal="center"/>
    </xf>
    <xf numFmtId="49" fontId="9" fillId="0" borderId="34" xfId="0" applyNumberFormat="1" applyFont="1" applyBorder="1" applyAlignment="1">
      <alignment horizontal="center"/>
    </xf>
    <xf numFmtId="49" fontId="9" fillId="0" borderId="15" xfId="0" applyNumberFormat="1" applyFont="1" applyBorder="1" applyAlignment="1">
      <alignment horizontal="center"/>
    </xf>
    <xf numFmtId="49" fontId="9" fillId="0" borderId="22"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8" xfId="0" applyNumberFormat="1" applyFont="1" applyBorder="1" applyAlignment="1">
      <alignment horizontal="center" vertical="center"/>
    </xf>
    <xf numFmtId="0" fontId="9" fillId="0" borderId="22" xfId="0" applyFont="1" applyBorder="1" applyAlignment="1">
      <alignment horizontal="center" vertical="top"/>
    </xf>
    <xf numFmtId="0" fontId="9" fillId="0" borderId="16" xfId="0" applyFont="1" applyBorder="1" applyAlignment="1">
      <alignment horizontal="center" vertical="top"/>
    </xf>
    <xf numFmtId="0" fontId="9" fillId="0" borderId="18" xfId="0" applyFont="1" applyBorder="1" applyAlignment="1">
      <alignment horizontal="center" vertical="top"/>
    </xf>
    <xf numFmtId="0" fontId="8" fillId="0" borderId="23" xfId="0" applyFont="1" applyBorder="1" applyAlignment="1">
      <alignment horizontal="left" vertical="top" wrapText="1"/>
    </xf>
    <xf numFmtId="0" fontId="8" fillId="0" borderId="17" xfId="0" applyFont="1" applyBorder="1" applyAlignment="1">
      <alignment horizontal="left" vertical="top" wrapText="1"/>
    </xf>
    <xf numFmtId="2" fontId="8" fillId="0" borderId="55" xfId="0" applyNumberFormat="1" applyFont="1" applyBorder="1" applyAlignment="1">
      <alignment horizontal="center"/>
    </xf>
    <xf numFmtId="2" fontId="8" fillId="0" borderId="19" xfId="0" applyNumberFormat="1" applyFont="1" applyBorder="1" applyAlignment="1">
      <alignment horizontal="center"/>
    </xf>
    <xf numFmtId="0" fontId="8" fillId="0" borderId="17" xfId="0" applyFont="1" applyBorder="1" applyAlignment="1">
      <alignment horizontal="center"/>
    </xf>
    <xf numFmtId="0" fontId="8" fillId="0" borderId="10" xfId="0" applyFont="1" applyBorder="1" applyAlignment="1">
      <alignment horizontal="center"/>
    </xf>
    <xf numFmtId="2" fontId="8" fillId="0" borderId="10" xfId="0" applyNumberFormat="1" applyFont="1" applyBorder="1" applyAlignment="1">
      <alignment horizontal="right"/>
    </xf>
    <xf numFmtId="49" fontId="9" fillId="0" borderId="20" xfId="0" applyNumberFormat="1" applyFont="1" applyBorder="1" applyAlignment="1">
      <alignment horizontal="center" vertical="top"/>
    </xf>
    <xf numFmtId="0" fontId="9" fillId="0" borderId="20" xfId="0" applyFont="1" applyBorder="1" applyAlignment="1">
      <alignment horizontal="center" vertical="top"/>
    </xf>
    <xf numFmtId="0" fontId="9" fillId="0" borderId="13" xfId="0" applyFont="1" applyBorder="1" applyAlignment="1">
      <alignment horizontal="center" vertical="top" wrapText="1"/>
    </xf>
    <xf numFmtId="0" fontId="9" fillId="0" borderId="34" xfId="0" applyFont="1" applyBorder="1" applyAlignment="1">
      <alignment horizontal="center" vertical="top" wrapText="1"/>
    </xf>
    <xf numFmtId="0" fontId="9" fillId="0" borderId="15" xfId="0" applyFont="1" applyBorder="1" applyAlignment="1">
      <alignment horizontal="center" vertical="top" wrapText="1"/>
    </xf>
    <xf numFmtId="49" fontId="9" fillId="0" borderId="13" xfId="0" applyNumberFormat="1" applyFont="1" applyBorder="1" applyAlignment="1">
      <alignment horizontal="center" vertical="top"/>
    </xf>
    <xf numFmtId="49" fontId="9" fillId="0" borderId="34" xfId="0" applyNumberFormat="1" applyFont="1" applyBorder="1" applyAlignment="1">
      <alignment horizontal="center" vertical="top"/>
    </xf>
    <xf numFmtId="49" fontId="9" fillId="0" borderId="15" xfId="0" applyNumberFormat="1" applyFont="1" applyBorder="1" applyAlignment="1">
      <alignment horizontal="center" vertical="top"/>
    </xf>
    <xf numFmtId="2" fontId="8" fillId="0" borderId="21" xfId="0" applyNumberFormat="1" applyFont="1" applyBorder="1" applyAlignment="1">
      <alignment horizontal="right"/>
    </xf>
    <xf numFmtId="2" fontId="8" fillId="0" borderId="23" xfId="46" applyNumberFormat="1" applyFont="1" applyFill="1" applyBorder="1" applyAlignment="1">
      <alignment horizontal="right"/>
    </xf>
    <xf numFmtId="2" fontId="8" fillId="0" borderId="17" xfId="46" applyNumberFormat="1" applyFont="1" applyFill="1" applyBorder="1" applyAlignment="1">
      <alignment horizontal="right"/>
    </xf>
    <xf numFmtId="0" fontId="9" fillId="33" borderId="28" xfId="0" applyFont="1" applyFill="1" applyBorder="1" applyAlignment="1">
      <alignment horizontal="center" wrapText="1"/>
    </xf>
    <xf numFmtId="0" fontId="9" fillId="33" borderId="34" xfId="0" applyFont="1" applyFill="1" applyBorder="1" applyAlignment="1">
      <alignment horizontal="center" wrapText="1"/>
    </xf>
    <xf numFmtId="0" fontId="9" fillId="33" borderId="15" xfId="0" applyFont="1" applyFill="1" applyBorder="1" applyAlignment="1">
      <alignment horizontal="center" wrapText="1"/>
    </xf>
    <xf numFmtId="49" fontId="9" fillId="0" borderId="40" xfId="0" applyNumberFormat="1" applyFont="1" applyBorder="1" applyAlignment="1">
      <alignment horizontal="center"/>
    </xf>
    <xf numFmtId="49" fontId="9" fillId="0" borderId="16" xfId="0" applyNumberFormat="1" applyFont="1" applyBorder="1" applyAlignment="1">
      <alignment horizontal="center"/>
    </xf>
    <xf numFmtId="204" fontId="9" fillId="0" borderId="38" xfId="0" applyNumberFormat="1" applyFont="1" applyBorder="1" applyAlignment="1">
      <alignment horizontal="center"/>
    </xf>
    <xf numFmtId="204" fontId="9" fillId="0" borderId="48" xfId="0" applyNumberFormat="1" applyFont="1" applyBorder="1" applyAlignment="1">
      <alignment horizontal="center"/>
    </xf>
    <xf numFmtId="204" fontId="9" fillId="0" borderId="58" xfId="0" applyNumberFormat="1" applyFont="1" applyBorder="1" applyAlignment="1">
      <alignment horizontal="center"/>
    </xf>
    <xf numFmtId="204" fontId="9" fillId="0" borderId="59" xfId="0" applyNumberFormat="1" applyFont="1" applyBorder="1" applyAlignment="1">
      <alignment horizontal="right"/>
    </xf>
    <xf numFmtId="0" fontId="9" fillId="0" borderId="42" xfId="0" applyFont="1" applyBorder="1" applyAlignment="1">
      <alignment horizontal="center" vertical="top" wrapText="1"/>
    </xf>
    <xf numFmtId="0" fontId="9" fillId="0" borderId="47" xfId="0" applyFont="1" applyBorder="1" applyAlignment="1">
      <alignment horizontal="center" vertical="top" wrapText="1"/>
    </xf>
    <xf numFmtId="0" fontId="9" fillId="0" borderId="44" xfId="0" applyFont="1" applyBorder="1" applyAlignment="1">
      <alignment horizontal="center" vertical="top" wrapText="1"/>
    </xf>
    <xf numFmtId="0" fontId="8" fillId="0" borderId="17" xfId="0" applyFont="1" applyBorder="1" applyAlignment="1">
      <alignment horizontal="center" wrapText="1"/>
    </xf>
    <xf numFmtId="0" fontId="19" fillId="33" borderId="32" xfId="0" applyFont="1" applyFill="1" applyBorder="1" applyAlignment="1">
      <alignment horizontal="center"/>
    </xf>
    <xf numFmtId="0" fontId="19" fillId="33" borderId="0" xfId="0" applyFont="1" applyFill="1" applyBorder="1" applyAlignment="1">
      <alignment horizontal="center"/>
    </xf>
    <xf numFmtId="0" fontId="19" fillId="33" borderId="37" xfId="0" applyFont="1" applyFill="1" applyBorder="1" applyAlignment="1">
      <alignment horizontal="center"/>
    </xf>
    <xf numFmtId="0" fontId="19" fillId="33" borderId="45" xfId="0" applyFont="1" applyFill="1" applyBorder="1" applyAlignment="1">
      <alignment horizontal="center"/>
    </xf>
    <xf numFmtId="0" fontId="19" fillId="33" borderId="53" xfId="0" applyFont="1" applyFill="1" applyBorder="1" applyAlignment="1">
      <alignment horizontal="center"/>
    </xf>
    <xf numFmtId="0" fontId="19" fillId="33" borderId="54" xfId="0" applyFont="1" applyFill="1" applyBorder="1" applyAlignment="1">
      <alignment horizontal="center"/>
    </xf>
    <xf numFmtId="49" fontId="9" fillId="0" borderId="40" xfId="0" applyNumberFormat="1" applyFont="1" applyBorder="1" applyAlignment="1">
      <alignment horizontal="center" vertical="top"/>
    </xf>
    <xf numFmtId="0" fontId="9" fillId="0" borderId="36" xfId="0" applyFont="1" applyBorder="1" applyAlignment="1">
      <alignment horizontal="left" wrapText="1"/>
    </xf>
    <xf numFmtId="0" fontId="9" fillId="0" borderId="0" xfId="0" applyFont="1" applyBorder="1" applyAlignment="1">
      <alignment horizontal="left" wrapText="1"/>
    </xf>
    <xf numFmtId="0" fontId="9" fillId="0" borderId="37" xfId="0" applyFont="1" applyBorder="1" applyAlignment="1">
      <alignment horizontal="left" wrapText="1"/>
    </xf>
    <xf numFmtId="203" fontId="9" fillId="0" borderId="28" xfId="0" applyNumberFormat="1" applyFont="1" applyBorder="1" applyAlignment="1">
      <alignment horizontal="center" wrapText="1"/>
    </xf>
    <xf numFmtId="203" fontId="9" fillId="0" borderId="34" xfId="0" applyNumberFormat="1" applyFont="1" applyBorder="1" applyAlignment="1">
      <alignment horizontal="center" wrapText="1"/>
    </xf>
    <xf numFmtId="203" fontId="9" fillId="0" borderId="15" xfId="0" applyNumberFormat="1" applyFont="1" applyBorder="1" applyAlignment="1">
      <alignment horizontal="center" wrapText="1"/>
    </xf>
    <xf numFmtId="49" fontId="9" fillId="0" borderId="18" xfId="0" applyNumberFormat="1" applyFont="1" applyBorder="1" applyAlignment="1">
      <alignment horizontal="center"/>
    </xf>
    <xf numFmtId="0" fontId="8" fillId="0" borderId="56" xfId="0" applyFont="1" applyBorder="1" applyAlignment="1">
      <alignment horizontal="center"/>
    </xf>
    <xf numFmtId="203" fontId="3" fillId="0" borderId="13" xfId="0" applyNumberFormat="1" applyFont="1" applyBorder="1" applyAlignment="1">
      <alignment horizontal="center"/>
    </xf>
    <xf numFmtId="203" fontId="3" fillId="0" borderId="34" xfId="0" applyNumberFormat="1" applyFont="1" applyBorder="1" applyAlignment="1">
      <alignment horizontal="center"/>
    </xf>
    <xf numFmtId="203" fontId="3" fillId="0" borderId="15" xfId="0" applyNumberFormat="1" applyFont="1" applyBorder="1" applyAlignment="1">
      <alignment horizontal="center"/>
    </xf>
    <xf numFmtId="203" fontId="9" fillId="0" borderId="13" xfId="0" applyNumberFormat="1" applyFont="1" applyBorder="1" applyAlignment="1">
      <alignment horizontal="center"/>
    </xf>
    <xf numFmtId="203" fontId="9" fillId="0" borderId="34" xfId="0" applyNumberFormat="1" applyFont="1" applyBorder="1" applyAlignment="1">
      <alignment horizontal="center"/>
    </xf>
    <xf numFmtId="203" fontId="9" fillId="0" borderId="15" xfId="0" applyNumberFormat="1" applyFont="1" applyBorder="1" applyAlignment="1">
      <alignment horizontal="center"/>
    </xf>
    <xf numFmtId="0" fontId="9" fillId="0" borderId="13" xfId="0" applyFont="1" applyBorder="1" applyAlignment="1">
      <alignment horizontal="center" wrapText="1"/>
    </xf>
    <xf numFmtId="0" fontId="9" fillId="0" borderId="34" xfId="0" applyFont="1" applyBorder="1" applyAlignment="1">
      <alignment horizontal="center" wrapText="1"/>
    </xf>
    <xf numFmtId="0" fontId="9" fillId="0" borderId="15"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28705">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121"/>
  <sheetViews>
    <sheetView zoomScalePageLayoutView="0" workbookViewId="0" topLeftCell="A118">
      <selection activeCell="A1" sqref="A1:F1"/>
    </sheetView>
  </sheetViews>
  <sheetFormatPr defaultColWidth="9.140625" defaultRowHeight="12.75"/>
  <cols>
    <col min="1" max="1" width="5.8515625" style="460" customWidth="1"/>
    <col min="2" max="2" width="44.7109375" style="1" customWidth="1"/>
    <col min="3" max="3" width="9.140625" style="7" customWidth="1"/>
    <col min="4" max="4" width="13.140625" style="6" customWidth="1"/>
    <col min="5" max="5" width="12.140625" style="3" customWidth="1"/>
    <col min="6" max="6" width="17.57421875" style="8" customWidth="1"/>
    <col min="7" max="16384" width="9.140625" style="3" customWidth="1"/>
  </cols>
  <sheetData>
    <row r="1" spans="1:6" s="4" customFormat="1" ht="20.25" customHeight="1">
      <c r="A1" s="521" t="s">
        <v>209</v>
      </c>
      <c r="B1" s="521"/>
      <c r="C1" s="521"/>
      <c r="D1" s="521"/>
      <c r="E1" s="521"/>
      <c r="F1" s="521"/>
    </row>
    <row r="2" spans="1:6" s="9" customFormat="1" ht="18.75" customHeight="1">
      <c r="A2" s="452"/>
      <c r="B2" s="12" t="s">
        <v>86</v>
      </c>
      <c r="C2" s="18" t="s">
        <v>56</v>
      </c>
      <c r="D2" s="42" t="s">
        <v>57</v>
      </c>
      <c r="E2" s="26" t="s">
        <v>87</v>
      </c>
      <c r="F2" s="27" t="s">
        <v>88</v>
      </c>
    </row>
    <row r="3" spans="1:6" s="9" customFormat="1" ht="18" customHeight="1">
      <c r="A3" s="453">
        <v>1</v>
      </c>
      <c r="B3" s="43" t="s">
        <v>89</v>
      </c>
      <c r="C3" s="44"/>
      <c r="D3" s="45"/>
      <c r="E3" s="46"/>
      <c r="F3" s="47">
        <v>0</v>
      </c>
    </row>
    <row r="4" spans="1:6" ht="12" customHeight="1">
      <c r="A4" s="454"/>
      <c r="B4" s="48"/>
      <c r="C4" s="49"/>
      <c r="D4" s="51"/>
      <c r="E4" s="50"/>
      <c r="F4" s="50"/>
    </row>
    <row r="5" spans="1:6" ht="15.75">
      <c r="A5" s="455"/>
      <c r="B5" s="530" t="s">
        <v>94</v>
      </c>
      <c r="C5" s="530"/>
      <c r="D5" s="14"/>
      <c r="E5" s="158"/>
      <c r="F5" s="148">
        <v>0</v>
      </c>
    </row>
    <row r="6" ht="12.75">
      <c r="A6" s="456"/>
    </row>
    <row r="7" spans="1:6" ht="12.75" customHeight="1">
      <c r="A7" s="456"/>
      <c r="B7"/>
      <c r="C7"/>
      <c r="D7" s="53"/>
      <c r="E7"/>
      <c r="F7"/>
    </row>
    <row r="8" spans="1:6" ht="15.75">
      <c r="A8" s="457">
        <v>2</v>
      </c>
      <c r="B8" s="539" t="s">
        <v>95</v>
      </c>
      <c r="C8" s="539"/>
      <c r="D8" s="539"/>
      <c r="E8" s="52"/>
      <c r="F8" s="54"/>
    </row>
    <row r="9" spans="1:6" ht="15.75">
      <c r="A9" s="452"/>
      <c r="B9" s="91"/>
      <c r="C9" s="63"/>
      <c r="D9" s="51"/>
      <c r="E9" s="159"/>
      <c r="F9" s="159"/>
    </row>
    <row r="10" spans="1:6" ht="60" customHeight="1">
      <c r="A10" s="458">
        <v>2.1</v>
      </c>
      <c r="B10" s="48" t="s">
        <v>96</v>
      </c>
      <c r="C10" s="55" t="s">
        <v>93</v>
      </c>
      <c r="D10" s="56">
        <v>32</v>
      </c>
      <c r="E10" s="56"/>
      <c r="F10" s="50"/>
    </row>
    <row r="11" spans="1:6" ht="12.75" customHeight="1">
      <c r="A11" s="452"/>
      <c r="B11" s="160"/>
      <c r="C11" s="63"/>
      <c r="D11" s="161"/>
      <c r="E11" s="162"/>
      <c r="F11" s="162"/>
    </row>
    <row r="12" spans="1:6" ht="45.75" customHeight="1">
      <c r="A12" s="458">
        <v>2.2</v>
      </c>
      <c r="B12" s="48" t="s">
        <v>210</v>
      </c>
      <c r="C12" s="55" t="s">
        <v>93</v>
      </c>
      <c r="D12" s="56">
        <v>3</v>
      </c>
      <c r="E12" s="56"/>
      <c r="F12" s="50"/>
    </row>
    <row r="13" spans="1:6" ht="12.75" customHeight="1">
      <c r="A13" s="452"/>
      <c r="B13" s="163"/>
      <c r="C13" s="11"/>
      <c r="D13" s="161"/>
      <c r="E13" s="162"/>
      <c r="F13" s="162"/>
    </row>
    <row r="14" spans="1:6" ht="44.25" customHeight="1">
      <c r="A14" s="458">
        <v>2.3</v>
      </c>
      <c r="B14" s="48" t="s">
        <v>98</v>
      </c>
      <c r="C14" s="55" t="s">
        <v>93</v>
      </c>
      <c r="D14" s="56">
        <v>29</v>
      </c>
      <c r="E14" s="56"/>
      <c r="F14" s="50"/>
    </row>
    <row r="15" spans="1:6" ht="14.25" customHeight="1">
      <c r="A15" s="452"/>
      <c r="B15" s="163"/>
      <c r="C15" s="11"/>
      <c r="D15" s="161"/>
      <c r="E15" s="162"/>
      <c r="F15" s="162"/>
    </row>
    <row r="16" spans="1:6" ht="62.25" customHeight="1">
      <c r="A16" s="458">
        <v>2.4</v>
      </c>
      <c r="B16" s="48" t="s">
        <v>211</v>
      </c>
      <c r="C16" s="55" t="s">
        <v>100</v>
      </c>
      <c r="D16" s="56">
        <v>50</v>
      </c>
      <c r="E16" s="56"/>
      <c r="F16" s="50"/>
    </row>
    <row r="17" spans="1:6" ht="14.25" customHeight="1">
      <c r="A17" s="452"/>
      <c r="B17" s="163"/>
      <c r="C17" s="164"/>
      <c r="D17" s="161"/>
      <c r="E17" s="162"/>
      <c r="F17" s="162"/>
    </row>
    <row r="18" spans="1:6" ht="60.75" customHeight="1">
      <c r="A18" s="458">
        <v>2.5</v>
      </c>
      <c r="B18" s="48" t="s">
        <v>212</v>
      </c>
      <c r="C18" s="55" t="s">
        <v>100</v>
      </c>
      <c r="D18" s="56">
        <v>22</v>
      </c>
      <c r="E18" s="56"/>
      <c r="F18" s="50"/>
    </row>
    <row r="19" spans="1:6" s="9" customFormat="1" ht="12" customHeight="1">
      <c r="A19" s="452"/>
      <c r="B19" s="163"/>
      <c r="C19" s="165"/>
      <c r="D19" s="166"/>
      <c r="E19" s="162"/>
      <c r="F19" s="162"/>
    </row>
    <row r="20" spans="1:6" s="9" customFormat="1" ht="65.25" customHeight="1">
      <c r="A20" s="458">
        <v>2.6</v>
      </c>
      <c r="B20" s="48" t="s">
        <v>213</v>
      </c>
      <c r="C20" s="55" t="s">
        <v>100</v>
      </c>
      <c r="D20" s="56">
        <v>2</v>
      </c>
      <c r="E20" s="56"/>
      <c r="F20" s="50"/>
    </row>
    <row r="21" spans="1:6" s="9" customFormat="1" ht="13.5" customHeight="1">
      <c r="A21" s="452"/>
      <c r="B21" s="163"/>
      <c r="C21" s="165"/>
      <c r="D21" s="166"/>
      <c r="E21" s="162"/>
      <c r="F21" s="162"/>
    </row>
    <row r="22" spans="1:6" s="9" customFormat="1" ht="33.75" customHeight="1">
      <c r="A22" s="458">
        <v>2.7</v>
      </c>
      <c r="B22" s="48" t="s">
        <v>214</v>
      </c>
      <c r="C22" s="55" t="s">
        <v>121</v>
      </c>
      <c r="D22" s="19">
        <v>5</v>
      </c>
      <c r="E22" s="56"/>
      <c r="F22" s="50"/>
    </row>
    <row r="23" spans="1:6" s="9" customFormat="1" ht="18" customHeight="1">
      <c r="A23" s="452"/>
      <c r="B23" s="163"/>
      <c r="C23" s="165"/>
      <c r="D23" s="166"/>
      <c r="E23" s="162"/>
      <c r="F23" s="162"/>
    </row>
    <row r="24" spans="1:6" s="9" customFormat="1" ht="34.5" customHeight="1">
      <c r="A24" s="458">
        <v>2.8</v>
      </c>
      <c r="B24" s="48" t="s">
        <v>102</v>
      </c>
      <c r="C24" s="55" t="s">
        <v>100</v>
      </c>
      <c r="D24" s="56">
        <v>72</v>
      </c>
      <c r="E24" s="56"/>
      <c r="F24" s="50"/>
    </row>
    <row r="25" spans="1:6" s="9" customFormat="1" ht="12.75" customHeight="1">
      <c r="A25" s="452"/>
      <c r="B25" s="167"/>
      <c r="C25" s="11"/>
      <c r="D25" s="51"/>
      <c r="E25" s="162"/>
      <c r="F25" s="162"/>
    </row>
    <row r="26" spans="1:6" s="9" customFormat="1" ht="12.75" customHeight="1">
      <c r="A26" s="452"/>
      <c r="B26" s="57"/>
      <c r="C26" s="11"/>
      <c r="D26" s="51"/>
      <c r="E26" s="162"/>
      <c r="F26" s="162"/>
    </row>
    <row r="27" spans="1:6" s="9" customFormat="1" ht="15.75" customHeight="1">
      <c r="A27" s="455"/>
      <c r="B27" s="530" t="s">
        <v>103</v>
      </c>
      <c r="C27" s="530"/>
      <c r="D27" s="14"/>
      <c r="E27" s="56"/>
      <c r="F27" s="168">
        <f>SUM(F10,F12,F14,F16,F18,F20,F22,F24)</f>
        <v>0</v>
      </c>
    </row>
    <row r="28" spans="1:6" ht="13.5" customHeight="1">
      <c r="A28" s="452"/>
      <c r="B28" s="167"/>
      <c r="C28" s="11"/>
      <c r="D28" s="51"/>
      <c r="E28" s="159"/>
      <c r="F28" s="159"/>
    </row>
    <row r="29" spans="1:6" ht="14.25" customHeight="1">
      <c r="A29" s="452"/>
      <c r="B29" s="170"/>
      <c r="C29" s="11"/>
      <c r="D29" s="51"/>
      <c r="E29" s="159"/>
      <c r="F29" s="159"/>
    </row>
    <row r="30" spans="1:6" ht="17.25" customHeight="1">
      <c r="A30" s="457">
        <v>3</v>
      </c>
      <c r="B30" s="539" t="s">
        <v>104</v>
      </c>
      <c r="C30" s="539"/>
      <c r="D30" s="539"/>
      <c r="E30" s="52"/>
      <c r="F30" s="54"/>
    </row>
    <row r="31" spans="1:6" ht="12.75" customHeight="1">
      <c r="A31" s="452"/>
      <c r="B31" s="51"/>
      <c r="C31" s="51"/>
      <c r="D31" s="51"/>
      <c r="E31" s="159"/>
      <c r="F31" s="159"/>
    </row>
    <row r="32" spans="1:6" ht="63.75" customHeight="1">
      <c r="A32" s="458">
        <v>3.1</v>
      </c>
      <c r="B32" s="157" t="s">
        <v>105</v>
      </c>
      <c r="C32" s="55" t="s">
        <v>93</v>
      </c>
      <c r="D32" s="56">
        <v>34</v>
      </c>
      <c r="E32" s="56"/>
      <c r="F32" s="50"/>
    </row>
    <row r="33" spans="1:6" ht="15" customHeight="1">
      <c r="A33" s="452"/>
      <c r="B33" s="57"/>
      <c r="C33" s="164"/>
      <c r="D33" s="161"/>
      <c r="E33" s="162"/>
      <c r="F33" s="162"/>
    </row>
    <row r="34" spans="1:6" ht="46.5" customHeight="1">
      <c r="A34" s="458">
        <v>3.2</v>
      </c>
      <c r="B34" s="157" t="s">
        <v>106</v>
      </c>
      <c r="C34" s="55" t="s">
        <v>107</v>
      </c>
      <c r="D34" s="56">
        <v>28</v>
      </c>
      <c r="E34" s="56"/>
      <c r="F34" s="50"/>
    </row>
    <row r="35" spans="1:6" ht="15" customHeight="1">
      <c r="A35" s="452"/>
      <c r="B35" s="57"/>
      <c r="C35" s="164"/>
      <c r="D35" s="161"/>
      <c r="E35" s="162"/>
      <c r="F35" s="162"/>
    </row>
    <row r="36" spans="1:6" ht="48" customHeight="1">
      <c r="A36" s="458">
        <v>3.3</v>
      </c>
      <c r="B36" s="157" t="s">
        <v>108</v>
      </c>
      <c r="C36" s="55" t="s">
        <v>93</v>
      </c>
      <c r="D36" s="56">
        <v>12</v>
      </c>
      <c r="E36" s="56"/>
      <c r="F36" s="50"/>
    </row>
    <row r="37" spans="1:6" ht="13.5" customHeight="1">
      <c r="A37" s="452"/>
      <c r="B37" s="57"/>
      <c r="C37" s="164"/>
      <c r="D37" s="161"/>
      <c r="E37" s="162"/>
      <c r="F37" s="162"/>
    </row>
    <row r="38" spans="1:6" ht="32.25" customHeight="1">
      <c r="A38" s="458">
        <v>3.4</v>
      </c>
      <c r="B38" s="157" t="s">
        <v>109</v>
      </c>
      <c r="C38" s="55" t="s">
        <v>93</v>
      </c>
      <c r="D38" s="56">
        <v>22</v>
      </c>
      <c r="E38" s="162"/>
      <c r="F38" s="50"/>
    </row>
    <row r="39" spans="1:6" ht="13.5" customHeight="1">
      <c r="A39" s="452"/>
      <c r="B39" s="171"/>
      <c r="C39" s="172"/>
      <c r="D39" s="161"/>
      <c r="E39" s="162"/>
      <c r="F39" s="162"/>
    </row>
    <row r="40" spans="1:6" ht="45.75" customHeight="1">
      <c r="A40" s="458">
        <v>3.5</v>
      </c>
      <c r="B40" s="157" t="s">
        <v>215</v>
      </c>
      <c r="C40" s="55" t="s">
        <v>100</v>
      </c>
      <c r="D40" s="56">
        <v>35</v>
      </c>
      <c r="E40" s="162"/>
      <c r="F40" s="50"/>
    </row>
    <row r="41" spans="1:6" s="5" customFormat="1" ht="14.25" customHeight="1">
      <c r="A41" s="459"/>
      <c r="B41" s="12"/>
      <c r="C41" s="44"/>
      <c r="D41" s="177"/>
      <c r="E41" s="178"/>
      <c r="F41" s="179"/>
    </row>
    <row r="42" spans="1:6" s="5" customFormat="1" ht="33" customHeight="1">
      <c r="A42" s="458">
        <v>3.6</v>
      </c>
      <c r="B42" s="157" t="s">
        <v>216</v>
      </c>
      <c r="C42" s="55" t="s">
        <v>100</v>
      </c>
      <c r="D42" s="56">
        <v>28</v>
      </c>
      <c r="E42" s="162"/>
      <c r="F42" s="50"/>
    </row>
    <row r="43" spans="1:6" s="5" customFormat="1" ht="12.75" customHeight="1">
      <c r="A43" s="459"/>
      <c r="B43" s="12"/>
      <c r="C43" s="44"/>
      <c r="D43" s="177"/>
      <c r="E43" s="178"/>
      <c r="F43" s="179"/>
    </row>
    <row r="44" spans="1:6" s="5" customFormat="1" ht="48.75" customHeight="1">
      <c r="A44" s="458">
        <v>3.7</v>
      </c>
      <c r="B44" s="157" t="s">
        <v>217</v>
      </c>
      <c r="C44" s="55" t="s">
        <v>100</v>
      </c>
      <c r="D44" s="56">
        <v>28</v>
      </c>
      <c r="E44" s="162"/>
      <c r="F44" s="50"/>
    </row>
    <row r="45" spans="1:6" s="5" customFormat="1" ht="12.75" customHeight="1">
      <c r="A45" s="459"/>
      <c r="B45" s="12"/>
      <c r="C45" s="44"/>
      <c r="D45" s="177"/>
      <c r="E45" s="178"/>
      <c r="F45" s="179"/>
    </row>
    <row r="46" spans="1:6" s="5" customFormat="1" ht="18" customHeight="1">
      <c r="A46" s="458">
        <v>3.8</v>
      </c>
      <c r="B46" s="157" t="s">
        <v>218</v>
      </c>
      <c r="C46" s="55" t="s">
        <v>107</v>
      </c>
      <c r="D46" s="56">
        <v>12</v>
      </c>
      <c r="E46" s="162"/>
      <c r="F46" s="50"/>
    </row>
    <row r="47" spans="1:6" s="5" customFormat="1" ht="13.5" customHeight="1">
      <c r="A47" s="459"/>
      <c r="B47" s="12"/>
      <c r="C47" s="44"/>
      <c r="D47" s="177"/>
      <c r="E47" s="178"/>
      <c r="F47" s="179"/>
    </row>
    <row r="48" spans="1:6" ht="63.75" customHeight="1">
      <c r="A48" s="458">
        <v>3.9</v>
      </c>
      <c r="B48" s="48" t="s">
        <v>219</v>
      </c>
      <c r="C48" s="55" t="s">
        <v>100</v>
      </c>
      <c r="D48" s="56">
        <v>2</v>
      </c>
      <c r="E48" s="58"/>
      <c r="F48" s="50"/>
    </row>
    <row r="49" spans="1:6" ht="15">
      <c r="A49" s="458"/>
      <c r="B49" s="48"/>
      <c r="C49" s="180"/>
      <c r="D49" s="181"/>
      <c r="E49" s="58"/>
      <c r="F49" s="162"/>
    </row>
    <row r="50" spans="1:6" ht="19.5" customHeight="1">
      <c r="A50" s="458">
        <v>3.1</v>
      </c>
      <c r="B50" s="157" t="s">
        <v>220</v>
      </c>
      <c r="C50" s="180" t="s">
        <v>100</v>
      </c>
      <c r="D50" s="181">
        <v>92</v>
      </c>
      <c r="E50" s="58"/>
      <c r="F50" s="50"/>
    </row>
    <row r="51" spans="1:6" ht="15">
      <c r="A51" s="458"/>
      <c r="B51" s="48"/>
      <c r="C51" s="180"/>
      <c r="D51" s="181"/>
      <c r="E51" s="58"/>
      <c r="F51" s="162"/>
    </row>
    <row r="52" spans="5:6" ht="15">
      <c r="E52" s="58"/>
      <c r="F52" s="162"/>
    </row>
    <row r="53" spans="1:6" ht="15.75">
      <c r="A53" s="455"/>
      <c r="B53" s="530" t="s">
        <v>221</v>
      </c>
      <c r="C53" s="530"/>
      <c r="D53" s="14"/>
      <c r="E53" s="56"/>
      <c r="F53" s="168">
        <f>SUM(F32,F34,F36,F38,F40,F42,F44,F46,F48,F50)</f>
        <v>0</v>
      </c>
    </row>
    <row r="56" spans="1:6" ht="15.75">
      <c r="A56" s="457">
        <v>4</v>
      </c>
      <c r="B56" s="539" t="s">
        <v>115</v>
      </c>
      <c r="C56" s="539"/>
      <c r="D56" s="539"/>
      <c r="E56" s="52"/>
      <c r="F56" s="54"/>
    </row>
    <row r="58" spans="1:6" ht="60">
      <c r="A58" s="458">
        <v>4.1</v>
      </c>
      <c r="B58" s="157" t="s">
        <v>196</v>
      </c>
      <c r="C58" s="55" t="s">
        <v>93</v>
      </c>
      <c r="D58" s="56">
        <v>32</v>
      </c>
      <c r="E58" s="56"/>
      <c r="F58" s="50"/>
    </row>
    <row r="59" spans="3:6" ht="12.75" customHeight="1">
      <c r="C59" s="60"/>
      <c r="D59" s="61"/>
      <c r="E59" s="58"/>
      <c r="F59" s="162"/>
    </row>
    <row r="60" spans="1:6" ht="46.5" customHeight="1">
      <c r="A60" s="458">
        <v>4.2</v>
      </c>
      <c r="B60" s="157" t="s">
        <v>117</v>
      </c>
      <c r="C60" s="55" t="s">
        <v>93</v>
      </c>
      <c r="D60" s="56">
        <v>3</v>
      </c>
      <c r="E60" s="56"/>
      <c r="F60" s="50"/>
    </row>
    <row r="61" spans="3:6" ht="12.75" customHeight="1">
      <c r="C61" s="60"/>
      <c r="D61" s="61"/>
      <c r="E61" s="58"/>
      <c r="F61" s="162"/>
    </row>
    <row r="62" spans="1:6" ht="33.75" customHeight="1">
      <c r="A62" s="458">
        <v>4.3</v>
      </c>
      <c r="B62" s="157" t="s">
        <v>109</v>
      </c>
      <c r="C62" s="55" t="s">
        <v>93</v>
      </c>
      <c r="D62" s="56">
        <v>29</v>
      </c>
      <c r="E62" s="56"/>
      <c r="F62" s="50"/>
    </row>
    <row r="63" spans="3:6" ht="12.75" customHeight="1">
      <c r="C63" s="60"/>
      <c r="D63" s="62"/>
      <c r="E63" s="58"/>
      <c r="F63" s="162"/>
    </row>
    <row r="64" spans="1:6" ht="58.5" customHeight="1">
      <c r="A64" s="458">
        <v>4.4</v>
      </c>
      <c r="B64" s="157" t="s">
        <v>411</v>
      </c>
      <c r="C64" s="55" t="s">
        <v>100</v>
      </c>
      <c r="D64" s="56">
        <v>100</v>
      </c>
      <c r="E64" s="56"/>
      <c r="F64" s="50"/>
    </row>
    <row r="65" spans="3:6" ht="12" customHeight="1">
      <c r="C65" s="60"/>
      <c r="D65" s="61"/>
      <c r="E65" s="58"/>
      <c r="F65" s="162"/>
    </row>
    <row r="66" spans="1:6" ht="30">
      <c r="A66" s="458">
        <v>4.5</v>
      </c>
      <c r="B66" s="157" t="s">
        <v>222</v>
      </c>
      <c r="C66" s="55" t="s">
        <v>90</v>
      </c>
      <c r="D66" s="19">
        <v>1</v>
      </c>
      <c r="E66" s="56"/>
      <c r="F66" s="50"/>
    </row>
    <row r="67" spans="3:6" ht="12.75" customHeight="1">
      <c r="C67" s="60"/>
      <c r="D67" s="62"/>
      <c r="E67" s="58"/>
      <c r="F67" s="162"/>
    </row>
    <row r="68" spans="4:6" ht="12.75" customHeight="1">
      <c r="D68" s="64"/>
      <c r="E68" s="58"/>
      <c r="F68" s="162"/>
    </row>
    <row r="69" spans="1:6" ht="31.5" customHeight="1">
      <c r="A69" s="461">
        <v>4.7</v>
      </c>
      <c r="B69" s="57" t="s">
        <v>406</v>
      </c>
      <c r="C69" s="49" t="s">
        <v>121</v>
      </c>
      <c r="D69" s="66">
        <v>1</v>
      </c>
      <c r="E69" s="56"/>
      <c r="F69" s="50"/>
    </row>
    <row r="70" spans="5:6" ht="12.75" customHeight="1">
      <c r="E70" s="58"/>
      <c r="F70" s="162"/>
    </row>
    <row r="71" spans="1:6" ht="31.5" customHeight="1">
      <c r="A71" s="458">
        <v>4.8</v>
      </c>
      <c r="B71" s="157" t="s">
        <v>223</v>
      </c>
      <c r="C71" s="55" t="s">
        <v>121</v>
      </c>
      <c r="D71" s="19">
        <v>4</v>
      </c>
      <c r="E71" s="56"/>
      <c r="F71" s="50"/>
    </row>
    <row r="72" spans="5:6" ht="12.75" customHeight="1">
      <c r="E72" s="58"/>
      <c r="F72" s="162"/>
    </row>
    <row r="73" spans="5:6" ht="12" customHeight="1">
      <c r="E73" s="58"/>
      <c r="F73" s="162"/>
    </row>
    <row r="74" spans="1:6" ht="15.75">
      <c r="A74" s="455"/>
      <c r="B74" s="530" t="s">
        <v>123</v>
      </c>
      <c r="C74" s="530"/>
      <c r="D74" s="14"/>
      <c r="E74" s="56"/>
      <c r="F74" s="168">
        <f>SUM(F32:F71)</f>
        <v>0</v>
      </c>
    </row>
    <row r="77" spans="1:6" ht="17.25" customHeight="1">
      <c r="A77" s="457">
        <v>5</v>
      </c>
      <c r="B77" s="539" t="s">
        <v>198</v>
      </c>
      <c r="C77" s="539"/>
      <c r="D77" s="539"/>
      <c r="E77" s="52"/>
      <c r="F77" s="54"/>
    </row>
    <row r="79" spans="1:6" ht="92.25" customHeight="1">
      <c r="A79" s="490">
        <v>5.1</v>
      </c>
      <c r="B79" s="57" t="s">
        <v>136</v>
      </c>
      <c r="C79" s="516" t="s">
        <v>121</v>
      </c>
      <c r="D79" s="517">
        <v>2</v>
      </c>
      <c r="E79" s="518"/>
      <c r="F79" s="50"/>
    </row>
    <row r="80" spans="1:6" ht="12.75" customHeight="1">
      <c r="A80" s="515"/>
      <c r="E80" s="58"/>
      <c r="F80" s="162"/>
    </row>
    <row r="81" spans="1:6" ht="60">
      <c r="A81" s="490">
        <v>5.2</v>
      </c>
      <c r="B81" s="182" t="s">
        <v>224</v>
      </c>
      <c r="C81" s="55" t="s">
        <v>121</v>
      </c>
      <c r="D81" s="19">
        <v>8</v>
      </c>
      <c r="E81" s="56"/>
      <c r="F81" s="50"/>
    </row>
    <row r="82" spans="1:6" ht="12.75" customHeight="1">
      <c r="A82" s="490"/>
      <c r="B82" s="182"/>
      <c r="C82" s="55"/>
      <c r="D82" s="19"/>
      <c r="E82" s="56"/>
      <c r="F82" s="183"/>
    </row>
    <row r="83" spans="1:6" ht="31.5" customHeight="1">
      <c r="A83" s="490">
        <v>5.3</v>
      </c>
      <c r="B83" s="182" t="s">
        <v>127</v>
      </c>
      <c r="C83" s="55" t="s">
        <v>100</v>
      </c>
      <c r="D83" s="19">
        <v>317</v>
      </c>
      <c r="E83" s="56"/>
      <c r="F83" s="50"/>
    </row>
    <row r="84" spans="1:6" ht="12.75" customHeight="1">
      <c r="A84" s="515"/>
      <c r="D84" s="62"/>
      <c r="E84" s="58"/>
      <c r="F84" s="162"/>
    </row>
    <row r="85" spans="1:6" ht="46.5" customHeight="1">
      <c r="A85" s="490">
        <v>5.4</v>
      </c>
      <c r="B85" s="157" t="s">
        <v>225</v>
      </c>
      <c r="C85" s="68" t="s">
        <v>107</v>
      </c>
      <c r="D85" s="69">
        <v>398</v>
      </c>
      <c r="E85" s="70"/>
      <c r="F85" s="50"/>
    </row>
    <row r="86" spans="1:6" ht="12.75" customHeight="1">
      <c r="A86" s="490"/>
      <c r="B86" s="157"/>
      <c r="C86" s="68"/>
      <c r="D86" s="69"/>
      <c r="E86" s="70"/>
      <c r="F86" s="184"/>
    </row>
    <row r="87" spans="1:6" ht="48" customHeight="1">
      <c r="A87" s="490">
        <v>5.5</v>
      </c>
      <c r="B87" s="157" t="s">
        <v>129</v>
      </c>
      <c r="C87" s="68" t="s">
        <v>121</v>
      </c>
      <c r="D87" s="69">
        <v>1</v>
      </c>
      <c r="E87" s="70"/>
      <c r="F87" s="50"/>
    </row>
    <row r="88" spans="1:6" ht="12.75" customHeight="1">
      <c r="A88" s="490"/>
      <c r="B88" s="157"/>
      <c r="C88" s="68"/>
      <c r="D88" s="69"/>
      <c r="E88" s="70"/>
      <c r="F88" s="184"/>
    </row>
    <row r="89" spans="1:6" ht="31.5" customHeight="1">
      <c r="A89" s="490">
        <v>5.6</v>
      </c>
      <c r="B89" s="157" t="s">
        <v>226</v>
      </c>
      <c r="C89" s="71" t="s">
        <v>144</v>
      </c>
      <c r="D89" s="185">
        <v>42</v>
      </c>
      <c r="E89" s="186"/>
      <c r="F89" s="50"/>
    </row>
    <row r="90" spans="1:6" ht="12.75" customHeight="1">
      <c r="A90" s="490"/>
      <c r="B90" s="157"/>
      <c r="C90" s="68"/>
      <c r="D90" s="69"/>
      <c r="E90" s="70"/>
      <c r="F90" s="184"/>
    </row>
    <row r="91" spans="1:6" ht="30.75" customHeight="1">
      <c r="A91" s="490">
        <v>5.7</v>
      </c>
      <c r="B91" s="157" t="s">
        <v>227</v>
      </c>
      <c r="C91" s="68" t="s">
        <v>121</v>
      </c>
      <c r="D91" s="69">
        <v>1</v>
      </c>
      <c r="E91" s="186"/>
      <c r="F91" s="50"/>
    </row>
    <row r="92" spans="1:6" ht="12.75" customHeight="1">
      <c r="A92" s="490"/>
      <c r="E92" s="186"/>
      <c r="F92" s="162"/>
    </row>
    <row r="93" spans="1:6" ht="60" customHeight="1">
      <c r="A93" s="490" t="s">
        <v>350</v>
      </c>
      <c r="B93" s="157" t="s">
        <v>578</v>
      </c>
      <c r="C93" s="68" t="s">
        <v>107</v>
      </c>
      <c r="D93" s="69">
        <v>65</v>
      </c>
      <c r="E93" s="186"/>
      <c r="F93" s="50"/>
    </row>
    <row r="94" spans="1:6" ht="12.75" customHeight="1">
      <c r="A94" s="490"/>
      <c r="B94" s="157"/>
      <c r="C94" s="72"/>
      <c r="D94" s="73"/>
      <c r="E94" s="186"/>
      <c r="F94" s="162"/>
    </row>
    <row r="95" spans="1:6" ht="45">
      <c r="A95" s="490" t="s">
        <v>351</v>
      </c>
      <c r="B95" s="157" t="s">
        <v>228</v>
      </c>
      <c r="C95" s="68" t="s">
        <v>107</v>
      </c>
      <c r="D95" s="69">
        <v>28</v>
      </c>
      <c r="E95" s="186"/>
      <c r="F95" s="50"/>
    </row>
    <row r="96" spans="1:6" ht="12.75" customHeight="1">
      <c r="A96" s="490"/>
      <c r="B96" s="157"/>
      <c r="C96" s="72"/>
      <c r="D96" s="73"/>
      <c r="E96" s="186"/>
      <c r="F96" s="162"/>
    </row>
    <row r="97" spans="1:6" ht="30">
      <c r="A97" s="490" t="s">
        <v>352</v>
      </c>
      <c r="B97" s="157" t="s">
        <v>229</v>
      </c>
      <c r="C97" s="68" t="s">
        <v>121</v>
      </c>
      <c r="D97" s="74">
        <v>1</v>
      </c>
      <c r="E97" s="186"/>
      <c r="F97" s="50"/>
    </row>
    <row r="98" spans="1:6" ht="12.75" customHeight="1">
      <c r="A98" s="490"/>
      <c r="B98" s="157"/>
      <c r="C98" s="72"/>
      <c r="D98" s="75"/>
      <c r="E98" s="186"/>
      <c r="F98" s="162"/>
    </row>
    <row r="99" spans="1:6" ht="15">
      <c r="A99" s="490" t="s">
        <v>353</v>
      </c>
      <c r="B99" s="157" t="s">
        <v>230</v>
      </c>
      <c r="C99" s="68" t="s">
        <v>121</v>
      </c>
      <c r="D99" s="74">
        <v>11</v>
      </c>
      <c r="E99" s="186"/>
      <c r="F99" s="50"/>
    </row>
    <row r="100" spans="1:6" ht="12.75" customHeight="1">
      <c r="A100" s="490"/>
      <c r="B100" s="157"/>
      <c r="C100" s="72"/>
      <c r="D100" s="75"/>
      <c r="E100" s="186"/>
      <c r="F100" s="162"/>
    </row>
    <row r="101" spans="1:6" ht="45">
      <c r="A101" s="490" t="s">
        <v>354</v>
      </c>
      <c r="B101" s="157" t="s">
        <v>231</v>
      </c>
      <c r="C101" s="68" t="s">
        <v>121</v>
      </c>
      <c r="D101" s="74">
        <v>2</v>
      </c>
      <c r="E101" s="186"/>
      <c r="F101" s="50"/>
    </row>
    <row r="102" spans="1:6" ht="12.75" customHeight="1">
      <c r="A102" s="490"/>
      <c r="B102" s="157"/>
      <c r="C102" s="72"/>
      <c r="D102" s="75"/>
      <c r="E102" s="186"/>
      <c r="F102" s="162"/>
    </row>
    <row r="103" spans="1:6" ht="30">
      <c r="A103" s="490" t="s">
        <v>355</v>
      </c>
      <c r="B103" s="157" t="s">
        <v>153</v>
      </c>
      <c r="C103" s="68" t="s">
        <v>107</v>
      </c>
      <c r="D103" s="69">
        <v>19</v>
      </c>
      <c r="E103" s="186"/>
      <c r="F103" s="50"/>
    </row>
    <row r="104" spans="1:6" ht="12.75" customHeight="1">
      <c r="A104" s="490"/>
      <c r="B104" s="48"/>
      <c r="C104" s="72"/>
      <c r="D104" s="75"/>
      <c r="E104" s="58"/>
      <c r="F104" s="162"/>
    </row>
    <row r="105" spans="1:6" ht="105">
      <c r="A105" s="490" t="s">
        <v>356</v>
      </c>
      <c r="B105" s="157" t="s">
        <v>232</v>
      </c>
      <c r="C105" s="68" t="s">
        <v>121</v>
      </c>
      <c r="D105" s="74">
        <v>2</v>
      </c>
      <c r="E105" s="186"/>
      <c r="F105" s="50"/>
    </row>
    <row r="106" spans="1:6" ht="12.75" customHeight="1">
      <c r="A106" s="490"/>
      <c r="B106" s="48"/>
      <c r="C106" s="72"/>
      <c r="D106" s="75"/>
      <c r="E106" s="58"/>
      <c r="F106" s="162"/>
    </row>
    <row r="107" spans="1:6" ht="75">
      <c r="A107" s="490" t="s">
        <v>357</v>
      </c>
      <c r="B107" s="157" t="s">
        <v>233</v>
      </c>
      <c r="C107" s="68" t="s">
        <v>121</v>
      </c>
      <c r="D107" s="74">
        <v>2</v>
      </c>
      <c r="E107" s="186"/>
      <c r="F107" s="50"/>
    </row>
    <row r="108" spans="1:6" ht="12.75" customHeight="1">
      <c r="A108" s="490"/>
      <c r="B108" s="48"/>
      <c r="C108" s="72"/>
      <c r="D108" s="75"/>
      <c r="E108" s="58"/>
      <c r="F108" s="162"/>
    </row>
    <row r="109" spans="1:6" ht="45">
      <c r="A109" s="490" t="s">
        <v>358</v>
      </c>
      <c r="B109" s="157" t="s">
        <v>234</v>
      </c>
      <c r="C109" s="68" t="s">
        <v>90</v>
      </c>
      <c r="D109" s="74">
        <v>2</v>
      </c>
      <c r="E109" s="186"/>
      <c r="F109" s="50"/>
    </row>
    <row r="110" spans="1:6" ht="12.75" customHeight="1">
      <c r="A110" s="490"/>
      <c r="B110" s="48"/>
      <c r="C110" s="72"/>
      <c r="D110" s="75"/>
      <c r="E110" s="58"/>
      <c r="F110" s="162"/>
    </row>
    <row r="111" spans="1:6" ht="60">
      <c r="A111" s="490" t="s">
        <v>359</v>
      </c>
      <c r="B111" s="484" t="s">
        <v>137</v>
      </c>
      <c r="C111" s="495" t="s">
        <v>121</v>
      </c>
      <c r="D111" s="496">
        <v>1</v>
      </c>
      <c r="E111" s="497"/>
      <c r="F111" s="494"/>
    </row>
    <row r="112" spans="2:6" ht="15.75">
      <c r="B112" s="530" t="s">
        <v>155</v>
      </c>
      <c r="C112" s="530"/>
      <c r="E112" s="58"/>
      <c r="F112" s="168">
        <f>SUM(F79:F111)</f>
        <v>0</v>
      </c>
    </row>
    <row r="113" spans="2:6" ht="15.75">
      <c r="B113" s="20"/>
      <c r="C113" s="20"/>
      <c r="F113" s="21"/>
    </row>
    <row r="115" spans="2:6" ht="15.75">
      <c r="B115" s="538" t="s">
        <v>170</v>
      </c>
      <c r="C115" s="538"/>
      <c r="F115" s="148">
        <f>SUM(F5)</f>
        <v>0</v>
      </c>
    </row>
    <row r="116" spans="2:6" ht="15.75">
      <c r="B116" s="538" t="s">
        <v>171</v>
      </c>
      <c r="C116" s="538"/>
      <c r="F116" s="148">
        <f>SUM(F27)</f>
        <v>0</v>
      </c>
    </row>
    <row r="117" spans="2:6" ht="15.75">
      <c r="B117" s="538" t="s">
        <v>172</v>
      </c>
      <c r="C117" s="538"/>
      <c r="F117" s="148">
        <f>SUM(F53)</f>
        <v>0</v>
      </c>
    </row>
    <row r="118" spans="2:6" ht="15.75">
      <c r="B118" s="538" t="s">
        <v>173</v>
      </c>
      <c r="C118" s="538"/>
      <c r="F118" s="148">
        <f>SUM(F74)</f>
        <v>0</v>
      </c>
    </row>
    <row r="119" spans="2:6" ht="15.75">
      <c r="B119" s="538" t="s">
        <v>174</v>
      </c>
      <c r="C119" s="538"/>
      <c r="F119" s="148">
        <f>SUM(F112)</f>
        <v>0</v>
      </c>
    </row>
    <row r="120" ht="14.25" customHeight="1"/>
    <row r="121" spans="4:6" ht="15.75" customHeight="1">
      <c r="D121" s="538" t="s">
        <v>53</v>
      </c>
      <c r="E121" s="538"/>
      <c r="F121" s="46">
        <f>SUM(F115,F116,F117,F118,F119)</f>
        <v>0</v>
      </c>
    </row>
  </sheetData>
  <sheetProtection/>
  <mergeCells count="16">
    <mergeCell ref="B117:C117"/>
    <mergeCell ref="B118:C118"/>
    <mergeCell ref="B119:C119"/>
    <mergeCell ref="D121:E121"/>
    <mergeCell ref="B77:D77"/>
    <mergeCell ref="B112:C112"/>
    <mergeCell ref="B115:C115"/>
    <mergeCell ref="B116:C116"/>
    <mergeCell ref="B30:D30"/>
    <mergeCell ref="B53:C53"/>
    <mergeCell ref="B56:D56"/>
    <mergeCell ref="B74:C74"/>
    <mergeCell ref="A1:F1"/>
    <mergeCell ref="B5:C5"/>
    <mergeCell ref="B8:D8"/>
    <mergeCell ref="B27:C2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20"/>
  <sheetViews>
    <sheetView zoomScalePageLayoutView="0" workbookViewId="0" topLeftCell="A112">
      <selection activeCell="E96" sqref="E96:F106"/>
    </sheetView>
  </sheetViews>
  <sheetFormatPr defaultColWidth="9.140625" defaultRowHeight="12.75"/>
  <cols>
    <col min="1" max="1" width="5.8515625" style="460" customWidth="1"/>
    <col min="2" max="2" width="44.7109375" style="1" customWidth="1"/>
    <col min="3" max="3" width="9.140625" style="7" customWidth="1"/>
    <col min="4" max="4" width="12.8515625" style="6" customWidth="1"/>
    <col min="5" max="5" width="12.140625" style="3" customWidth="1"/>
    <col min="6" max="6" width="17.57421875" style="8" customWidth="1"/>
    <col min="7" max="16384" width="9.140625" style="3" customWidth="1"/>
  </cols>
  <sheetData>
    <row r="1" spans="1:6" s="4" customFormat="1" ht="20.25" customHeight="1">
      <c r="A1" s="521" t="s">
        <v>235</v>
      </c>
      <c r="B1" s="521"/>
      <c r="C1" s="521"/>
      <c r="D1" s="521"/>
      <c r="E1" s="521"/>
      <c r="F1" s="521"/>
    </row>
    <row r="2" ht="14.25" customHeight="1"/>
    <row r="3" spans="1:6" s="9" customFormat="1" ht="26.25" customHeight="1">
      <c r="A3" s="452"/>
      <c r="B3" s="12" t="s">
        <v>86</v>
      </c>
      <c r="C3" s="18" t="s">
        <v>56</v>
      </c>
      <c r="D3" s="42" t="s">
        <v>57</v>
      </c>
      <c r="E3" s="26" t="s">
        <v>87</v>
      </c>
      <c r="F3" s="27" t="s">
        <v>88</v>
      </c>
    </row>
    <row r="4" spans="1:6" s="9" customFormat="1" ht="16.5" customHeight="1">
      <c r="A4" s="453">
        <v>1</v>
      </c>
      <c r="B4" s="43" t="s">
        <v>89</v>
      </c>
      <c r="C4" s="44"/>
      <c r="D4" s="45"/>
      <c r="E4" s="46"/>
      <c r="F4" s="47"/>
    </row>
    <row r="5" spans="1:6" ht="60.75" customHeight="1">
      <c r="A5" s="454">
        <v>1.1</v>
      </c>
      <c r="B5" s="157" t="s">
        <v>236</v>
      </c>
      <c r="C5" s="49" t="s">
        <v>90</v>
      </c>
      <c r="D5" s="36">
        <v>1</v>
      </c>
      <c r="E5" s="32"/>
      <c r="F5" s="187"/>
    </row>
    <row r="6" spans="1:6" ht="13.5" customHeight="1">
      <c r="A6" s="454"/>
      <c r="B6" s="157"/>
      <c r="C6" s="49"/>
      <c r="D6" s="36"/>
      <c r="E6" s="187"/>
      <c r="F6" s="187"/>
    </row>
    <row r="7" spans="1:6" ht="30.75" customHeight="1">
      <c r="A7" s="454">
        <v>1.2</v>
      </c>
      <c r="B7" s="157" t="s">
        <v>91</v>
      </c>
      <c r="C7" s="49" t="s">
        <v>90</v>
      </c>
      <c r="D7" s="36">
        <v>1</v>
      </c>
      <c r="E7" s="187"/>
      <c r="F7" s="187"/>
    </row>
    <row r="8" spans="1:6" ht="13.5" customHeight="1">
      <c r="A8" s="454"/>
      <c r="B8" s="48"/>
      <c r="C8" s="49"/>
      <c r="D8" s="51"/>
      <c r="E8" s="187"/>
      <c r="F8" s="187"/>
    </row>
    <row r="9" spans="1:6" ht="33" customHeight="1">
      <c r="A9" s="454">
        <v>1.3</v>
      </c>
      <c r="B9" s="48" t="s">
        <v>92</v>
      </c>
      <c r="C9" s="49" t="s">
        <v>93</v>
      </c>
      <c r="D9" s="51">
        <v>3</v>
      </c>
      <c r="E9" s="187"/>
      <c r="F9" s="187"/>
    </row>
    <row r="10" spans="1:6" ht="13.5" customHeight="1">
      <c r="A10" s="454"/>
      <c r="B10" s="48"/>
      <c r="C10" s="49"/>
      <c r="D10" s="51"/>
      <c r="E10" s="187"/>
      <c r="F10" s="187"/>
    </row>
    <row r="11" spans="1:6" ht="15.75">
      <c r="A11" s="455"/>
      <c r="B11" s="530" t="s">
        <v>94</v>
      </c>
      <c r="C11" s="530"/>
      <c r="D11" s="14"/>
      <c r="E11" s="158"/>
      <c r="F11" s="148">
        <f>SUM(F5,F7:F8,F9)</f>
        <v>0</v>
      </c>
    </row>
    <row r="12" ht="12.75">
      <c r="A12" s="456"/>
    </row>
    <row r="13" spans="1:6" ht="11.25" customHeight="1">
      <c r="A13" s="456"/>
      <c r="B13"/>
      <c r="C13"/>
      <c r="D13" s="53"/>
      <c r="E13"/>
      <c r="F13"/>
    </row>
    <row r="14" spans="1:6" ht="15.75">
      <c r="A14" s="457">
        <v>2</v>
      </c>
      <c r="B14" s="539" t="s">
        <v>95</v>
      </c>
      <c r="C14" s="539"/>
      <c r="D14" s="539"/>
      <c r="E14" s="52"/>
      <c r="F14" s="54"/>
    </row>
    <row r="15" spans="1:6" ht="12.75" customHeight="1">
      <c r="A15" s="452"/>
      <c r="B15" s="91"/>
      <c r="C15" s="63"/>
      <c r="D15" s="51"/>
      <c r="E15" s="159"/>
      <c r="F15" s="159"/>
    </row>
    <row r="16" spans="1:6" ht="59.25" customHeight="1">
      <c r="A16" s="458">
        <v>2.1</v>
      </c>
      <c r="B16" s="157" t="s">
        <v>96</v>
      </c>
      <c r="C16" s="55" t="s">
        <v>93</v>
      </c>
      <c r="D16" s="56">
        <v>22</v>
      </c>
      <c r="E16" s="56"/>
      <c r="F16" s="187"/>
    </row>
    <row r="17" spans="1:6" ht="12" customHeight="1">
      <c r="A17" s="452"/>
      <c r="B17" s="91"/>
      <c r="C17" s="63"/>
      <c r="D17" s="161"/>
      <c r="E17" s="186"/>
      <c r="F17" s="186"/>
    </row>
    <row r="18" spans="1:6" ht="46.5" customHeight="1">
      <c r="A18" s="458">
        <v>2.2</v>
      </c>
      <c r="B18" s="157" t="s">
        <v>210</v>
      </c>
      <c r="C18" s="55" t="s">
        <v>93</v>
      </c>
      <c r="D18" s="56">
        <v>3</v>
      </c>
      <c r="E18" s="56"/>
      <c r="F18" s="187"/>
    </row>
    <row r="19" spans="1:6" ht="12.75" customHeight="1">
      <c r="A19" s="452"/>
      <c r="B19" s="57"/>
      <c r="C19" s="11"/>
      <c r="D19" s="161"/>
      <c r="E19" s="186"/>
      <c r="F19" s="186"/>
    </row>
    <row r="20" spans="1:6" ht="48" customHeight="1">
      <c r="A20" s="458">
        <v>2.3</v>
      </c>
      <c r="B20" s="157" t="s">
        <v>98</v>
      </c>
      <c r="C20" s="55" t="s">
        <v>93</v>
      </c>
      <c r="D20" s="56">
        <v>19</v>
      </c>
      <c r="E20" s="56"/>
      <c r="F20" s="187"/>
    </row>
    <row r="21" spans="1:6" ht="14.25" customHeight="1">
      <c r="A21" s="452"/>
      <c r="B21" s="57"/>
      <c r="C21" s="11"/>
      <c r="D21" s="161"/>
      <c r="E21" s="186"/>
      <c r="F21" s="186"/>
    </row>
    <row r="22" spans="1:6" ht="61.5" customHeight="1">
      <c r="A22" s="458">
        <v>2.4</v>
      </c>
      <c r="B22" s="157" t="s">
        <v>237</v>
      </c>
      <c r="C22" s="55" t="s">
        <v>100</v>
      </c>
      <c r="D22" s="56">
        <v>36</v>
      </c>
      <c r="E22" s="56"/>
      <c r="F22" s="187"/>
    </row>
    <row r="23" spans="1:6" ht="12" customHeight="1">
      <c r="A23" s="452"/>
      <c r="B23" s="57"/>
      <c r="C23" s="164"/>
      <c r="D23" s="161"/>
      <c r="E23" s="186"/>
      <c r="F23" s="186"/>
    </row>
    <row r="24" spans="1:6" ht="65.25" customHeight="1">
      <c r="A24" s="458">
        <v>2.5</v>
      </c>
      <c r="B24" s="157" t="s">
        <v>238</v>
      </c>
      <c r="C24" s="55" t="s">
        <v>100</v>
      </c>
      <c r="D24" s="56">
        <v>2</v>
      </c>
      <c r="E24" s="56"/>
      <c r="F24" s="187"/>
    </row>
    <row r="25" spans="1:6" s="9" customFormat="1" ht="14.25" customHeight="1">
      <c r="A25" s="452"/>
      <c r="B25" s="57"/>
      <c r="C25" s="165"/>
      <c r="D25" s="166"/>
      <c r="E25" s="186"/>
      <c r="F25" s="186"/>
    </row>
    <row r="26" spans="1:6" s="9" customFormat="1" ht="30.75" customHeight="1">
      <c r="A26" s="458">
        <v>2.6</v>
      </c>
      <c r="B26" s="157" t="s">
        <v>239</v>
      </c>
      <c r="C26" s="55" t="s">
        <v>121</v>
      </c>
      <c r="D26" s="19">
        <v>1</v>
      </c>
      <c r="E26" s="56"/>
      <c r="F26" s="187"/>
    </row>
    <row r="27" spans="1:6" s="9" customFormat="1" ht="12.75" customHeight="1">
      <c r="A27" s="458"/>
      <c r="B27" s="157"/>
      <c r="C27" s="55"/>
      <c r="D27" s="56"/>
      <c r="E27" s="56"/>
      <c r="F27" s="70"/>
    </row>
    <row r="28" spans="1:6" s="9" customFormat="1" ht="33" customHeight="1">
      <c r="A28" s="458">
        <v>2.7</v>
      </c>
      <c r="B28" s="157" t="s">
        <v>102</v>
      </c>
      <c r="C28" s="55" t="s">
        <v>100</v>
      </c>
      <c r="D28" s="56">
        <v>36</v>
      </c>
      <c r="E28" s="56"/>
      <c r="F28" s="187"/>
    </row>
    <row r="29" spans="1:6" s="9" customFormat="1" ht="13.5" customHeight="1">
      <c r="A29" s="452"/>
      <c r="B29" s="167"/>
      <c r="C29" s="11"/>
      <c r="D29" s="51"/>
      <c r="E29" s="186"/>
      <c r="F29" s="186"/>
    </row>
    <row r="30" spans="1:6" s="9" customFormat="1" ht="33.75" customHeight="1">
      <c r="A30" s="458">
        <v>2.8</v>
      </c>
      <c r="B30" s="157" t="s">
        <v>240</v>
      </c>
      <c r="C30" s="55" t="s">
        <v>107</v>
      </c>
      <c r="D30" s="56">
        <v>6</v>
      </c>
      <c r="E30" s="56"/>
      <c r="F30" s="187"/>
    </row>
    <row r="31" spans="1:6" s="9" customFormat="1" ht="13.5" customHeight="1">
      <c r="A31" s="452"/>
      <c r="B31" s="91"/>
      <c r="C31" s="63"/>
      <c r="D31" s="161"/>
      <c r="E31" s="186"/>
      <c r="F31" s="186"/>
    </row>
    <row r="32" spans="1:6" s="9" customFormat="1" ht="12.75" customHeight="1">
      <c r="A32" s="452"/>
      <c r="B32" s="188"/>
      <c r="C32" s="11"/>
      <c r="D32" s="51"/>
      <c r="E32" s="186"/>
      <c r="F32" s="186"/>
    </row>
    <row r="33" spans="1:6" s="9" customFormat="1" ht="15.75" customHeight="1">
      <c r="A33" s="455"/>
      <c r="B33" s="530" t="s">
        <v>103</v>
      </c>
      <c r="C33" s="530"/>
      <c r="D33" s="14"/>
      <c r="E33" s="52"/>
      <c r="F33" s="15">
        <f>SUM(F16,F18,F20,F22,F24,F26,F28,F30)</f>
        <v>0</v>
      </c>
    </row>
    <row r="34" spans="1:6" ht="14.25" customHeight="1">
      <c r="A34" s="452"/>
      <c r="B34" s="167"/>
      <c r="C34" s="11"/>
      <c r="D34" s="51"/>
      <c r="E34" s="159"/>
      <c r="F34" s="159"/>
    </row>
    <row r="35" spans="1:6" ht="12" customHeight="1">
      <c r="A35" s="452"/>
      <c r="B35" s="170"/>
      <c r="C35" s="11"/>
      <c r="D35" s="51"/>
      <c r="E35" s="159"/>
      <c r="F35" s="159"/>
    </row>
    <row r="36" spans="1:6" ht="17.25" customHeight="1">
      <c r="A36" s="457">
        <v>3</v>
      </c>
      <c r="B36" s="539" t="s">
        <v>104</v>
      </c>
      <c r="C36" s="539"/>
      <c r="D36" s="539"/>
      <c r="E36" s="52"/>
      <c r="F36" s="54"/>
    </row>
    <row r="37" spans="1:6" ht="12.75" customHeight="1">
      <c r="A37" s="452"/>
      <c r="B37" s="51"/>
      <c r="C37" s="51"/>
      <c r="D37" s="51"/>
      <c r="E37" s="159"/>
      <c r="F37" s="159"/>
    </row>
    <row r="38" spans="1:6" ht="62.25" customHeight="1">
      <c r="A38" s="458">
        <v>3.1</v>
      </c>
      <c r="B38" s="48" t="s">
        <v>241</v>
      </c>
      <c r="C38" s="55" t="s">
        <v>93</v>
      </c>
      <c r="D38" s="56">
        <v>18</v>
      </c>
      <c r="E38" s="56"/>
      <c r="F38" s="187"/>
    </row>
    <row r="39" spans="1:6" ht="12" customHeight="1">
      <c r="A39" s="452"/>
      <c r="B39" s="167"/>
      <c r="C39" s="164"/>
      <c r="D39" s="161"/>
      <c r="E39" s="186"/>
      <c r="F39" s="186"/>
    </row>
    <row r="40" spans="1:6" ht="44.25" customHeight="1">
      <c r="A40" s="458">
        <v>3.2</v>
      </c>
      <c r="B40" s="48" t="s">
        <v>242</v>
      </c>
      <c r="C40" s="55" t="s">
        <v>107</v>
      </c>
      <c r="D40" s="56">
        <v>15</v>
      </c>
      <c r="E40" s="56"/>
      <c r="F40" s="187"/>
    </row>
    <row r="41" spans="1:6" ht="12" customHeight="1">
      <c r="A41" s="452"/>
      <c r="B41" s="167"/>
      <c r="C41" s="164"/>
      <c r="D41" s="161"/>
      <c r="E41" s="186"/>
      <c r="F41" s="186"/>
    </row>
    <row r="42" spans="1:6" ht="44.25" customHeight="1">
      <c r="A42" s="458">
        <v>3.3</v>
      </c>
      <c r="B42" s="48" t="s">
        <v>243</v>
      </c>
      <c r="C42" s="55" t="s">
        <v>93</v>
      </c>
      <c r="D42" s="56">
        <v>6</v>
      </c>
      <c r="E42" s="56"/>
      <c r="F42" s="187"/>
    </row>
    <row r="43" spans="1:6" ht="13.5" customHeight="1">
      <c r="A43" s="452"/>
      <c r="B43" s="167"/>
      <c r="C43" s="164"/>
      <c r="D43" s="161"/>
      <c r="E43" s="186"/>
      <c r="F43" s="186"/>
    </row>
    <row r="44" spans="1:6" ht="31.5" customHeight="1">
      <c r="A44" s="458">
        <v>3.4</v>
      </c>
      <c r="B44" s="48" t="s">
        <v>244</v>
      </c>
      <c r="C44" s="55" t="s">
        <v>93</v>
      </c>
      <c r="D44" s="56">
        <v>12</v>
      </c>
      <c r="E44" s="186"/>
      <c r="F44" s="187"/>
    </row>
    <row r="45" spans="1:6" ht="13.5" customHeight="1">
      <c r="A45" s="452"/>
      <c r="B45" s="51"/>
      <c r="C45" s="172"/>
      <c r="D45" s="161"/>
      <c r="E45" s="186"/>
      <c r="F45" s="186"/>
    </row>
    <row r="46" spans="1:6" ht="44.25" customHeight="1">
      <c r="A46" s="458">
        <v>3.5</v>
      </c>
      <c r="B46" s="48" t="s">
        <v>245</v>
      </c>
      <c r="C46" s="55" t="s">
        <v>100</v>
      </c>
      <c r="D46" s="56">
        <v>22</v>
      </c>
      <c r="E46" s="186"/>
      <c r="F46" s="187"/>
    </row>
    <row r="47" spans="1:6" s="5" customFormat="1" ht="11.25" customHeight="1">
      <c r="A47" s="459"/>
      <c r="B47" s="12"/>
      <c r="C47" s="44"/>
      <c r="D47" s="177"/>
      <c r="E47" s="186"/>
      <c r="F47" s="186"/>
    </row>
    <row r="48" spans="1:6" ht="15">
      <c r="A48" s="458">
        <v>3.6</v>
      </c>
      <c r="B48" s="48" t="s">
        <v>246</v>
      </c>
      <c r="C48" s="180" t="s">
        <v>100</v>
      </c>
      <c r="D48" s="181">
        <v>19</v>
      </c>
      <c r="E48" s="186"/>
      <c r="F48" s="187"/>
    </row>
    <row r="49" spans="1:4" ht="12" customHeight="1">
      <c r="A49" s="458"/>
      <c r="B49" s="48"/>
      <c r="C49" s="180"/>
      <c r="D49" s="181"/>
    </row>
    <row r="51" spans="1:6" ht="15.75">
      <c r="A51" s="455"/>
      <c r="B51" s="530" t="s">
        <v>221</v>
      </c>
      <c r="C51" s="530"/>
      <c r="D51" s="14"/>
      <c r="E51" s="52"/>
      <c r="F51" s="15">
        <f>SUM(F38,F40,F42,F44,F46,F48)</f>
        <v>0</v>
      </c>
    </row>
    <row r="54" spans="1:6" ht="15.75">
      <c r="A54" s="457">
        <v>4</v>
      </c>
      <c r="B54" s="539" t="s">
        <v>115</v>
      </c>
      <c r="C54" s="539"/>
      <c r="D54" s="539"/>
      <c r="E54" s="52"/>
      <c r="F54" s="54"/>
    </row>
    <row r="56" spans="1:6" ht="60.75" customHeight="1">
      <c r="A56" s="458">
        <v>4.1</v>
      </c>
      <c r="B56" s="157" t="s">
        <v>196</v>
      </c>
      <c r="C56" s="55" t="s">
        <v>93</v>
      </c>
      <c r="D56" s="56">
        <v>22</v>
      </c>
      <c r="E56" s="56"/>
      <c r="F56" s="187"/>
    </row>
    <row r="57" spans="3:6" ht="15">
      <c r="C57" s="60"/>
      <c r="D57" s="61"/>
      <c r="E57" s="186"/>
      <c r="F57" s="186"/>
    </row>
    <row r="58" spans="1:6" ht="45.75" customHeight="1">
      <c r="A58" s="458">
        <v>4.2</v>
      </c>
      <c r="B58" s="157" t="s">
        <v>117</v>
      </c>
      <c r="C58" s="55" t="s">
        <v>93</v>
      </c>
      <c r="D58" s="56">
        <v>3</v>
      </c>
      <c r="E58" s="56"/>
      <c r="F58" s="187"/>
    </row>
    <row r="59" spans="3:6" ht="15">
      <c r="C59" s="60"/>
      <c r="D59" s="61"/>
      <c r="E59" s="186"/>
      <c r="F59" s="186"/>
    </row>
    <row r="60" spans="1:6" ht="30">
      <c r="A60" s="458">
        <v>4.3</v>
      </c>
      <c r="B60" s="157" t="s">
        <v>109</v>
      </c>
      <c r="C60" s="55" t="s">
        <v>93</v>
      </c>
      <c r="D60" s="56">
        <v>19</v>
      </c>
      <c r="E60" s="56"/>
      <c r="F60" s="187"/>
    </row>
    <row r="61" spans="3:6" ht="15">
      <c r="C61" s="60"/>
      <c r="D61" s="62"/>
      <c r="E61" s="186"/>
      <c r="F61" s="186"/>
    </row>
    <row r="62" spans="1:6" ht="61.5" customHeight="1">
      <c r="A62" s="458">
        <v>4.4</v>
      </c>
      <c r="B62" s="157" t="s">
        <v>412</v>
      </c>
      <c r="C62" s="55" t="s">
        <v>100</v>
      </c>
      <c r="D62" s="56">
        <v>25</v>
      </c>
      <c r="E62" s="56"/>
      <c r="F62" s="187"/>
    </row>
    <row r="63" spans="3:6" ht="15">
      <c r="C63" s="60"/>
      <c r="D63" s="61"/>
      <c r="E63" s="186"/>
      <c r="F63" s="186"/>
    </row>
    <row r="64" spans="1:6" ht="30">
      <c r="A64" s="458">
        <v>4.5</v>
      </c>
      <c r="B64" s="157" t="s">
        <v>118</v>
      </c>
      <c r="C64" s="55" t="s">
        <v>90</v>
      </c>
      <c r="D64" s="19">
        <v>1</v>
      </c>
      <c r="E64" s="56"/>
      <c r="F64" s="187"/>
    </row>
    <row r="65" spans="3:6" ht="15">
      <c r="C65" s="60"/>
      <c r="D65" s="62"/>
      <c r="E65" s="186"/>
      <c r="F65" s="186"/>
    </row>
    <row r="66" spans="1:6" ht="30">
      <c r="A66" s="458">
        <v>4.6</v>
      </c>
      <c r="B66" s="157" t="s">
        <v>247</v>
      </c>
      <c r="C66" s="55" t="s">
        <v>90</v>
      </c>
      <c r="D66" s="19">
        <v>1</v>
      </c>
      <c r="E66" s="56"/>
      <c r="F66" s="187"/>
    </row>
    <row r="67" spans="4:6" ht="15">
      <c r="D67" s="64"/>
      <c r="E67" s="186"/>
      <c r="F67" s="186"/>
    </row>
    <row r="68" spans="1:6" ht="30">
      <c r="A68" s="461">
        <v>4.7</v>
      </c>
      <c r="B68" s="57" t="s">
        <v>120</v>
      </c>
      <c r="C68" s="49" t="s">
        <v>121</v>
      </c>
      <c r="D68" s="66">
        <v>1</v>
      </c>
      <c r="E68" s="186"/>
      <c r="F68" s="187"/>
    </row>
    <row r="69" spans="5:6" ht="15">
      <c r="E69" s="186"/>
      <c r="F69" s="186"/>
    </row>
    <row r="70" spans="1:6" ht="30">
      <c r="A70" s="461">
        <v>4.8</v>
      </c>
      <c r="B70" s="57" t="s">
        <v>248</v>
      </c>
      <c r="C70" s="49" t="s">
        <v>121</v>
      </c>
      <c r="D70" s="66">
        <v>2</v>
      </c>
      <c r="E70" s="186"/>
      <c r="F70" s="187"/>
    </row>
    <row r="73" spans="1:6" ht="15.75">
      <c r="A73" s="455"/>
      <c r="B73" s="530" t="s">
        <v>123</v>
      </c>
      <c r="C73" s="530"/>
      <c r="D73" s="14"/>
      <c r="E73" s="52"/>
      <c r="F73" s="15">
        <f>SUM(F56,F58,F60,F62,F64,F66,F68,F70)</f>
        <v>0</v>
      </c>
    </row>
    <row r="76" spans="1:6" ht="15.75">
      <c r="A76" s="457">
        <v>5</v>
      </c>
      <c r="B76" s="539" t="s">
        <v>198</v>
      </c>
      <c r="C76" s="539"/>
      <c r="D76" s="539"/>
      <c r="E76" s="52"/>
      <c r="F76" s="54"/>
    </row>
    <row r="78" spans="1:6" ht="45">
      <c r="A78" s="458">
        <v>5.1</v>
      </c>
      <c r="B78" s="157" t="s">
        <v>125</v>
      </c>
      <c r="C78" s="55" t="s">
        <v>121</v>
      </c>
      <c r="D78" s="19">
        <v>16</v>
      </c>
      <c r="E78" s="183"/>
      <c r="F78" s="32"/>
    </row>
    <row r="79" spans="4:6" ht="15">
      <c r="D79" s="62"/>
      <c r="E79" s="189"/>
      <c r="F79" s="189"/>
    </row>
    <row r="80" spans="1:6" ht="45">
      <c r="A80" s="458">
        <v>5.2</v>
      </c>
      <c r="B80" s="157" t="s">
        <v>249</v>
      </c>
      <c r="C80" s="55" t="s">
        <v>121</v>
      </c>
      <c r="D80" s="19">
        <v>3</v>
      </c>
      <c r="E80" s="183"/>
      <c r="F80" s="32"/>
    </row>
    <row r="81" spans="5:6" ht="15">
      <c r="E81" s="189"/>
      <c r="F81" s="189"/>
    </row>
    <row r="82" spans="1:6" ht="61.5" customHeight="1">
      <c r="A82" s="458">
        <v>5.3</v>
      </c>
      <c r="B82" s="182" t="s">
        <v>250</v>
      </c>
      <c r="C82" s="55" t="s">
        <v>121</v>
      </c>
      <c r="D82" s="19">
        <v>4</v>
      </c>
      <c r="E82" s="183"/>
      <c r="F82" s="32"/>
    </row>
    <row r="83" spans="1:6" ht="15">
      <c r="A83" s="458"/>
      <c r="B83" s="182"/>
      <c r="C83" s="55"/>
      <c r="D83" s="19"/>
      <c r="E83" s="183"/>
      <c r="F83" s="183"/>
    </row>
    <row r="84" spans="1:6" ht="30.75" customHeight="1">
      <c r="A84" s="458">
        <v>5.4</v>
      </c>
      <c r="B84" s="182" t="s">
        <v>127</v>
      </c>
      <c r="C84" s="55" t="s">
        <v>100</v>
      </c>
      <c r="D84" s="56">
        <v>84</v>
      </c>
      <c r="E84" s="183"/>
      <c r="F84" s="32"/>
    </row>
    <row r="85" spans="4:6" ht="15">
      <c r="D85" s="62"/>
      <c r="E85" s="189"/>
      <c r="F85" s="189"/>
    </row>
    <row r="86" spans="1:6" ht="45">
      <c r="A86" s="458">
        <v>5.5</v>
      </c>
      <c r="B86" s="157" t="s">
        <v>200</v>
      </c>
      <c r="C86" s="68" t="s">
        <v>107</v>
      </c>
      <c r="D86" s="69">
        <v>106</v>
      </c>
      <c r="E86" s="184"/>
      <c r="F86" s="32"/>
    </row>
    <row r="87" spans="1:6" ht="15">
      <c r="A87" s="458"/>
      <c r="B87" s="157"/>
      <c r="C87" s="68"/>
      <c r="D87" s="69"/>
      <c r="E87" s="184"/>
      <c r="F87" s="184"/>
    </row>
    <row r="88" spans="1:6" ht="47.25" customHeight="1">
      <c r="A88" s="458">
        <v>5.6</v>
      </c>
      <c r="B88" s="157" t="s">
        <v>129</v>
      </c>
      <c r="C88" s="68" t="s">
        <v>121</v>
      </c>
      <c r="D88" s="69">
        <v>1</v>
      </c>
      <c r="E88" s="184"/>
      <c r="F88" s="32"/>
    </row>
    <row r="89" spans="1:6" ht="15">
      <c r="A89" s="458"/>
      <c r="B89" s="157"/>
      <c r="C89" s="68"/>
      <c r="D89" s="69"/>
      <c r="E89" s="184"/>
      <c r="F89" s="184"/>
    </row>
    <row r="90" spans="1:6" ht="30">
      <c r="A90" s="458">
        <v>5.7</v>
      </c>
      <c r="B90" s="157" t="s">
        <v>143</v>
      </c>
      <c r="C90" s="71" t="s">
        <v>144</v>
      </c>
      <c r="D90" s="185">
        <v>27</v>
      </c>
      <c r="E90" s="189"/>
      <c r="F90" s="32"/>
    </row>
    <row r="91" spans="1:6" ht="15">
      <c r="A91" s="458"/>
      <c r="B91" s="157"/>
      <c r="C91" s="68"/>
      <c r="D91" s="69"/>
      <c r="E91" s="184"/>
      <c r="F91" s="184"/>
    </row>
    <row r="92" spans="1:6" ht="15">
      <c r="A92" s="458">
        <v>5.8</v>
      </c>
      <c r="B92" s="157" t="s">
        <v>151</v>
      </c>
      <c r="C92" s="72" t="s">
        <v>121</v>
      </c>
      <c r="D92" s="75">
        <v>3</v>
      </c>
      <c r="E92" s="189"/>
      <c r="F92" s="32"/>
    </row>
    <row r="93" spans="1:6" ht="15">
      <c r="A93" s="458"/>
      <c r="B93" s="157"/>
      <c r="C93" s="72"/>
      <c r="D93" s="75"/>
      <c r="E93" s="189"/>
      <c r="F93" s="189"/>
    </row>
    <row r="94" spans="1:6" ht="15">
      <c r="A94" s="458">
        <v>5.9</v>
      </c>
      <c r="B94" s="157" t="s">
        <v>230</v>
      </c>
      <c r="C94" s="68" t="s">
        <v>121</v>
      </c>
      <c r="D94" s="74">
        <v>3</v>
      </c>
      <c r="E94" s="189"/>
      <c r="F94" s="32"/>
    </row>
    <row r="95" spans="1:6" ht="15">
      <c r="A95" s="458"/>
      <c r="B95" s="157"/>
      <c r="C95" s="72"/>
      <c r="D95" s="75"/>
      <c r="E95" s="189"/>
      <c r="F95" s="189"/>
    </row>
    <row r="96" spans="1:6" ht="61.5" customHeight="1">
      <c r="A96" s="458">
        <v>5.1</v>
      </c>
      <c r="B96" s="157" t="s">
        <v>203</v>
      </c>
      <c r="C96" s="68" t="s">
        <v>121</v>
      </c>
      <c r="D96" s="74">
        <v>2</v>
      </c>
      <c r="E96" s="189"/>
      <c r="F96" s="32"/>
    </row>
    <row r="97" spans="1:6" ht="15">
      <c r="A97" s="458"/>
      <c r="B97" s="157"/>
      <c r="C97" s="72"/>
      <c r="D97" s="75"/>
      <c r="E97" s="189"/>
      <c r="F97" s="189"/>
    </row>
    <row r="98" spans="1:6" ht="47.25" customHeight="1">
      <c r="A98" s="458">
        <v>5.11</v>
      </c>
      <c r="B98" s="157" t="s">
        <v>251</v>
      </c>
      <c r="C98" s="68" t="s">
        <v>100</v>
      </c>
      <c r="D98" s="69">
        <v>40</v>
      </c>
      <c r="E98" s="189"/>
      <c r="F98" s="32"/>
    </row>
    <row r="99" spans="1:6" ht="15">
      <c r="A99" s="458"/>
      <c r="B99" s="157"/>
      <c r="C99" s="72"/>
      <c r="D99" s="75"/>
      <c r="E99" s="189"/>
      <c r="F99" s="189"/>
    </row>
    <row r="100" spans="1:6" ht="63" customHeight="1">
      <c r="A100" s="458">
        <v>5.12</v>
      </c>
      <c r="B100" s="157" t="s">
        <v>204</v>
      </c>
      <c r="C100" s="68" t="s">
        <v>100</v>
      </c>
      <c r="D100" s="69">
        <v>50</v>
      </c>
      <c r="E100" s="189"/>
      <c r="F100" s="32"/>
    </row>
    <row r="101" spans="1:6" ht="15">
      <c r="A101" s="458"/>
      <c r="B101" s="157"/>
      <c r="C101" s="72"/>
      <c r="D101" s="75"/>
      <c r="E101" s="189"/>
      <c r="F101" s="189"/>
    </row>
    <row r="102" spans="1:6" ht="47.25" customHeight="1">
      <c r="A102" s="458">
        <v>5.13</v>
      </c>
      <c r="B102" s="157" t="s">
        <v>252</v>
      </c>
      <c r="C102" s="68" t="s">
        <v>107</v>
      </c>
      <c r="D102" s="69">
        <v>15</v>
      </c>
      <c r="E102" s="189"/>
      <c r="F102" s="32"/>
    </row>
    <row r="103" spans="1:6" ht="15">
      <c r="A103" s="458"/>
      <c r="B103" s="157"/>
      <c r="C103" s="72"/>
      <c r="D103" s="75"/>
      <c r="E103" s="189"/>
      <c r="F103" s="189"/>
    </row>
    <row r="104" spans="1:6" ht="60" customHeight="1">
      <c r="A104" s="458">
        <v>5.14</v>
      </c>
      <c r="B104" s="157" t="s">
        <v>253</v>
      </c>
      <c r="C104" s="68" t="s">
        <v>107</v>
      </c>
      <c r="D104" s="69">
        <v>7.5</v>
      </c>
      <c r="E104" s="189"/>
      <c r="F104" s="32"/>
    </row>
    <row r="105" spans="1:6" ht="15">
      <c r="A105" s="458"/>
      <c r="B105" s="157"/>
      <c r="C105" s="72"/>
      <c r="D105" s="75"/>
      <c r="E105" s="189"/>
      <c r="F105" s="189"/>
    </row>
    <row r="106" spans="1:6" ht="33.75" customHeight="1">
      <c r="A106" s="458">
        <v>5.15</v>
      </c>
      <c r="B106" s="157" t="s">
        <v>153</v>
      </c>
      <c r="C106" s="68" t="s">
        <v>107</v>
      </c>
      <c r="D106" s="69">
        <v>11</v>
      </c>
      <c r="E106" s="189"/>
      <c r="F106" s="32"/>
    </row>
    <row r="107" spans="1:6" ht="15">
      <c r="A107" s="458"/>
      <c r="B107" s="48"/>
      <c r="C107" s="72"/>
      <c r="D107" s="75"/>
      <c r="E107" s="186"/>
      <c r="F107" s="186"/>
    </row>
    <row r="108" spans="1:4" ht="15">
      <c r="A108" s="458"/>
      <c r="B108" s="48"/>
      <c r="C108" s="72"/>
      <c r="D108" s="73"/>
    </row>
    <row r="109" spans="2:6" ht="15.75" customHeight="1">
      <c r="B109" s="530" t="s">
        <v>155</v>
      </c>
      <c r="C109" s="530"/>
      <c r="F109" s="15">
        <f>SUM(F78,F80,F82,F84,F86,F88,F90,F92,F94,F96,F98,F100,F102,F104,F106)</f>
        <v>0</v>
      </c>
    </row>
    <row r="110" spans="2:6" ht="15.75">
      <c r="B110" s="20"/>
      <c r="C110" s="20"/>
      <c r="F110" s="21"/>
    </row>
    <row r="111" spans="2:6" ht="15.75">
      <c r="B111" s="20"/>
      <c r="C111" s="20"/>
      <c r="F111" s="21"/>
    </row>
    <row r="114" spans="2:6" ht="15.75">
      <c r="B114" s="538" t="s">
        <v>170</v>
      </c>
      <c r="C114" s="538"/>
      <c r="F114" s="15">
        <f>SUM(F11)</f>
        <v>0</v>
      </c>
    </row>
    <row r="115" spans="2:6" ht="15.75">
      <c r="B115" s="538" t="s">
        <v>171</v>
      </c>
      <c r="C115" s="538"/>
      <c r="F115" s="15">
        <f>SUM(F33)</f>
        <v>0</v>
      </c>
    </row>
    <row r="116" spans="2:6" ht="15.75">
      <c r="B116" s="538" t="s">
        <v>172</v>
      </c>
      <c r="C116" s="538"/>
      <c r="F116" s="15">
        <f>SUM(F51)</f>
        <v>0</v>
      </c>
    </row>
    <row r="117" spans="2:6" ht="15.75">
      <c r="B117" s="538" t="s">
        <v>173</v>
      </c>
      <c r="C117" s="538"/>
      <c r="F117" s="15">
        <f>SUM(F73)</f>
        <v>0</v>
      </c>
    </row>
    <row r="118" spans="2:6" ht="15.75">
      <c r="B118" s="538" t="s">
        <v>174</v>
      </c>
      <c r="C118" s="538"/>
      <c r="F118" s="15">
        <f>SUM(F109)</f>
        <v>0</v>
      </c>
    </row>
    <row r="120" spans="4:6" ht="15.75" customHeight="1">
      <c r="D120" s="538" t="s">
        <v>53</v>
      </c>
      <c r="E120" s="538"/>
      <c r="F120" s="47">
        <f>SUM(F114,F115,F116,F117,F118)</f>
        <v>0</v>
      </c>
    </row>
  </sheetData>
  <sheetProtection/>
  <mergeCells count="16">
    <mergeCell ref="A1:F1"/>
    <mergeCell ref="B11:C11"/>
    <mergeCell ref="B14:D14"/>
    <mergeCell ref="B33:C33"/>
    <mergeCell ref="B36:D36"/>
    <mergeCell ref="B51:C51"/>
    <mergeCell ref="B116:C116"/>
    <mergeCell ref="B117:C117"/>
    <mergeCell ref="B118:C118"/>
    <mergeCell ref="D120:E120"/>
    <mergeCell ref="B54:D54"/>
    <mergeCell ref="B73:C73"/>
    <mergeCell ref="B76:D76"/>
    <mergeCell ref="B109:C109"/>
    <mergeCell ref="B114:C114"/>
    <mergeCell ref="B115:C11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50"/>
  <sheetViews>
    <sheetView zoomScalePageLayoutView="0" workbookViewId="0" topLeftCell="A100">
      <selection activeCell="E62" sqref="E62:F82"/>
    </sheetView>
  </sheetViews>
  <sheetFormatPr defaultColWidth="9.140625" defaultRowHeight="12.75"/>
  <cols>
    <col min="1" max="1" width="5.8515625" style="2" customWidth="1"/>
    <col min="2" max="2" width="44.7109375" style="1" customWidth="1"/>
    <col min="3" max="3" width="9.140625" style="7" customWidth="1"/>
    <col min="4" max="4" width="12.8515625" style="6" customWidth="1"/>
    <col min="5" max="5" width="12.140625" style="3" customWidth="1"/>
    <col min="6" max="6" width="17.57421875" style="8" customWidth="1"/>
    <col min="7" max="16384" width="9.140625" style="3" customWidth="1"/>
  </cols>
  <sheetData>
    <row r="1" spans="1:6" s="4" customFormat="1" ht="20.25" customHeight="1">
      <c r="A1" s="521" t="s">
        <v>254</v>
      </c>
      <c r="B1" s="521"/>
      <c r="C1" s="521"/>
      <c r="D1" s="521"/>
      <c r="E1" s="521"/>
      <c r="F1" s="521"/>
    </row>
    <row r="2" spans="1:6" s="9" customFormat="1" ht="15.75" customHeight="1">
      <c r="A2" s="10"/>
      <c r="B2" s="12" t="s">
        <v>86</v>
      </c>
      <c r="C2" s="18" t="s">
        <v>56</v>
      </c>
      <c r="D2" s="25" t="s">
        <v>57</v>
      </c>
      <c r="E2" s="26" t="s">
        <v>87</v>
      </c>
      <c r="F2" s="27" t="s">
        <v>88</v>
      </c>
    </row>
    <row r="3" spans="1:6" s="9" customFormat="1" ht="18.75" customHeight="1">
      <c r="A3" s="18">
        <v>1</v>
      </c>
      <c r="B3" s="43" t="s">
        <v>255</v>
      </c>
      <c r="C3" s="44"/>
      <c r="D3" s="45"/>
      <c r="E3" s="46"/>
      <c r="F3" s="47"/>
    </row>
    <row r="4" spans="1:6" ht="32.25" customHeight="1">
      <c r="A4" s="23">
        <v>1.1</v>
      </c>
      <c r="B4" s="157" t="s">
        <v>256</v>
      </c>
      <c r="C4" s="68" t="s">
        <v>121</v>
      </c>
      <c r="D4" s="74">
        <v>16</v>
      </c>
      <c r="E4" s="32"/>
      <c r="F4" s="32"/>
    </row>
    <row r="5" spans="1:6" ht="12.75" customHeight="1">
      <c r="A5" s="28"/>
      <c r="B5" s="157"/>
      <c r="C5" s="49"/>
      <c r="D5" s="51"/>
      <c r="E5" s="32"/>
      <c r="F5" s="32"/>
    </row>
    <row r="6" spans="1:6" ht="31.5" customHeight="1">
      <c r="A6" s="23">
        <v>1.2</v>
      </c>
      <c r="B6" s="157" t="s">
        <v>152</v>
      </c>
      <c r="C6" s="68" t="s">
        <v>121</v>
      </c>
      <c r="D6" s="74">
        <v>25</v>
      </c>
      <c r="E6" s="32"/>
      <c r="F6" s="32"/>
    </row>
    <row r="7" spans="1:6" ht="12" customHeight="1">
      <c r="A7" s="28"/>
      <c r="B7" s="157"/>
      <c r="C7" s="49"/>
      <c r="D7" s="51"/>
      <c r="E7" s="32"/>
      <c r="F7" s="32"/>
    </row>
    <row r="8" spans="1:6" ht="21" customHeight="1">
      <c r="A8" s="23">
        <v>1.3</v>
      </c>
      <c r="B8" s="157" t="s">
        <v>257</v>
      </c>
      <c r="C8" s="68" t="s">
        <v>107</v>
      </c>
      <c r="D8" s="33">
        <v>1595</v>
      </c>
      <c r="E8" s="32"/>
      <c r="F8" s="32"/>
    </row>
    <row r="9" spans="2:6" ht="12" customHeight="1">
      <c r="B9" s="174"/>
      <c r="E9" s="34"/>
      <c r="F9" s="34"/>
    </row>
    <row r="10" spans="1:6" ht="15">
      <c r="A10" s="23">
        <v>1.4</v>
      </c>
      <c r="B10" s="157" t="s">
        <v>258</v>
      </c>
      <c r="C10" s="68" t="s">
        <v>121</v>
      </c>
      <c r="D10" s="150">
        <v>23</v>
      </c>
      <c r="E10" s="32"/>
      <c r="F10" s="32"/>
    </row>
    <row r="11" spans="2:6" ht="12" customHeight="1">
      <c r="B11" s="174"/>
      <c r="E11" s="34"/>
      <c r="F11" s="34"/>
    </row>
    <row r="12" spans="1:6" ht="16.5" customHeight="1">
      <c r="A12" s="23">
        <v>1.5</v>
      </c>
      <c r="B12" s="157" t="s">
        <v>259</v>
      </c>
      <c r="C12" s="68" t="s">
        <v>121</v>
      </c>
      <c r="D12" s="74">
        <v>4</v>
      </c>
      <c r="E12" s="32"/>
      <c r="F12" s="32"/>
    </row>
    <row r="13" spans="1:6" ht="12" customHeight="1">
      <c r="A13" s="28"/>
      <c r="B13" s="157"/>
      <c r="C13" s="49"/>
      <c r="D13" s="51"/>
      <c r="E13" s="32"/>
      <c r="F13" s="32"/>
    </row>
    <row r="14" spans="1:6" ht="30">
      <c r="A14" s="23">
        <v>1.6</v>
      </c>
      <c r="B14" s="157" t="s">
        <v>260</v>
      </c>
      <c r="C14" s="68" t="s">
        <v>121</v>
      </c>
      <c r="D14" s="74">
        <v>6</v>
      </c>
      <c r="E14" s="32"/>
      <c r="F14" s="32"/>
    </row>
    <row r="15" spans="1:6" ht="12.75" customHeight="1">
      <c r="A15" s="28"/>
      <c r="B15" s="157"/>
      <c r="C15" s="49"/>
      <c r="D15" s="51"/>
      <c r="E15" s="32"/>
      <c r="F15" s="32"/>
    </row>
    <row r="16" spans="1:6" ht="16.5" customHeight="1">
      <c r="A16" s="23">
        <v>1.7</v>
      </c>
      <c r="B16" s="157" t="s">
        <v>261</v>
      </c>
      <c r="C16" s="68" t="s">
        <v>100</v>
      </c>
      <c r="D16" s="74">
        <v>45</v>
      </c>
      <c r="E16" s="32"/>
      <c r="F16" s="32"/>
    </row>
    <row r="17" spans="1:6" ht="11.25" customHeight="1">
      <c r="A17" s="17"/>
      <c r="B17" s="157"/>
      <c r="C17" s="55"/>
      <c r="D17" s="56"/>
      <c r="E17" s="34"/>
      <c r="F17" s="33"/>
    </row>
    <row r="18" spans="1:6" ht="16.5" customHeight="1">
      <c r="A18" s="23">
        <v>1.8</v>
      </c>
      <c r="B18" s="157" t="s">
        <v>262</v>
      </c>
      <c r="C18" s="68" t="s">
        <v>121</v>
      </c>
      <c r="D18" s="74">
        <v>15</v>
      </c>
      <c r="E18" s="32"/>
      <c r="F18" s="32"/>
    </row>
    <row r="19" spans="1:6" ht="12" customHeight="1">
      <c r="A19" s="17"/>
      <c r="B19" s="157"/>
      <c r="C19" s="55"/>
      <c r="D19" s="56"/>
      <c r="E19" s="34"/>
      <c r="F19" s="33"/>
    </row>
    <row r="20" spans="1:6" ht="47.25" customHeight="1">
      <c r="A20" s="23">
        <v>1.9</v>
      </c>
      <c r="B20" s="157" t="s">
        <v>129</v>
      </c>
      <c r="C20" s="68" t="s">
        <v>121</v>
      </c>
      <c r="D20" s="74">
        <v>1</v>
      </c>
      <c r="E20" s="32"/>
      <c r="F20" s="33"/>
    </row>
    <row r="21" spans="1:6" ht="12.75" customHeight="1">
      <c r="A21" s="17"/>
      <c r="B21" s="157"/>
      <c r="C21" s="55"/>
      <c r="D21" s="56"/>
      <c r="E21" s="34"/>
      <c r="F21" s="33"/>
    </row>
    <row r="22" spans="1:6" ht="60.75" customHeight="1">
      <c r="A22" s="22">
        <v>1.1</v>
      </c>
      <c r="B22" s="157" t="s">
        <v>263</v>
      </c>
      <c r="C22" s="68" t="s">
        <v>121</v>
      </c>
      <c r="D22" s="69">
        <v>1</v>
      </c>
      <c r="E22" s="32"/>
      <c r="F22" s="32"/>
    </row>
    <row r="23" spans="1:6" ht="10.5" customHeight="1">
      <c r="A23" s="17"/>
      <c r="B23" s="157"/>
      <c r="C23" s="55"/>
      <c r="D23" s="56"/>
      <c r="E23" s="34"/>
      <c r="F23" s="33"/>
    </row>
    <row r="24" spans="1:6" s="9" customFormat="1" ht="30.75" customHeight="1">
      <c r="A24" s="22">
        <v>1.11</v>
      </c>
      <c r="B24" s="157" t="s">
        <v>264</v>
      </c>
      <c r="C24" s="68" t="s">
        <v>121</v>
      </c>
      <c r="D24" s="69">
        <v>2</v>
      </c>
      <c r="E24" s="32"/>
      <c r="F24" s="32"/>
    </row>
    <row r="25" spans="1:6" s="9" customFormat="1" ht="12" customHeight="1">
      <c r="A25" s="17"/>
      <c r="B25" s="157"/>
      <c r="C25" s="17"/>
      <c r="D25" s="17"/>
      <c r="E25" s="33"/>
      <c r="F25" s="33"/>
    </row>
    <row r="26" spans="1:6" s="9" customFormat="1" ht="45.75" customHeight="1">
      <c r="A26" s="22">
        <v>1.12</v>
      </c>
      <c r="B26" s="157" t="s">
        <v>265</v>
      </c>
      <c r="C26" s="68" t="s">
        <v>121</v>
      </c>
      <c r="D26" s="74">
        <v>3</v>
      </c>
      <c r="E26" s="32"/>
      <c r="F26" s="32"/>
    </row>
    <row r="27" spans="1:6" s="9" customFormat="1" ht="13.5" customHeight="1">
      <c r="A27" s="17"/>
      <c r="B27" s="157"/>
      <c r="C27" s="17"/>
      <c r="D27" s="17"/>
      <c r="E27" s="33"/>
      <c r="F27" s="33"/>
    </row>
    <row r="28" spans="1:6" s="9" customFormat="1" ht="30" customHeight="1">
      <c r="A28" s="22">
        <v>1.13</v>
      </c>
      <c r="B28" s="157" t="s">
        <v>266</v>
      </c>
      <c r="C28" s="68" t="s">
        <v>107</v>
      </c>
      <c r="D28" s="69">
        <v>45</v>
      </c>
      <c r="E28" s="32"/>
      <c r="F28" s="32"/>
    </row>
    <row r="29" spans="1:6" s="9" customFormat="1" ht="10.5" customHeight="1">
      <c r="A29" s="17"/>
      <c r="B29" s="157"/>
      <c r="C29" s="17"/>
      <c r="D29" s="17"/>
      <c r="E29" s="33"/>
      <c r="F29" s="33"/>
    </row>
    <row r="30" spans="1:6" s="9" customFormat="1" ht="16.5" customHeight="1">
      <c r="A30" s="22">
        <v>1.14</v>
      </c>
      <c r="B30" s="157" t="s">
        <v>267</v>
      </c>
      <c r="C30" s="68" t="s">
        <v>100</v>
      </c>
      <c r="D30" s="69">
        <v>40</v>
      </c>
      <c r="E30" s="32"/>
      <c r="F30" s="32"/>
    </row>
    <row r="31" spans="1:6" s="9" customFormat="1" ht="12.75" customHeight="1">
      <c r="A31" s="17"/>
      <c r="B31" s="157"/>
      <c r="C31" s="17"/>
      <c r="D31" s="17"/>
      <c r="E31" s="33"/>
      <c r="F31" s="33"/>
    </row>
    <row r="32" spans="1:6" s="9" customFormat="1" ht="15.75" customHeight="1">
      <c r="A32" s="22">
        <v>1.15</v>
      </c>
      <c r="B32" s="157" t="s">
        <v>268</v>
      </c>
      <c r="C32" s="68" t="s">
        <v>100</v>
      </c>
      <c r="D32" s="69">
        <v>25</v>
      </c>
      <c r="E32" s="32"/>
      <c r="F32" s="32"/>
    </row>
    <row r="33" spans="1:6" s="9" customFormat="1" ht="11.25" customHeight="1">
      <c r="A33" s="17"/>
      <c r="B33" s="157"/>
      <c r="C33" s="17"/>
      <c r="D33" s="17"/>
      <c r="E33" s="33"/>
      <c r="F33" s="33"/>
    </row>
    <row r="34" spans="1:6" s="9" customFormat="1" ht="46.5" customHeight="1">
      <c r="A34" s="22">
        <v>1.16</v>
      </c>
      <c r="B34" s="157" t="s">
        <v>269</v>
      </c>
      <c r="C34" s="68" t="s">
        <v>100</v>
      </c>
      <c r="D34" s="69">
        <v>25</v>
      </c>
      <c r="E34" s="32"/>
      <c r="F34" s="32"/>
    </row>
    <row r="35" spans="1:6" s="9" customFormat="1" ht="12" customHeight="1">
      <c r="A35" s="17"/>
      <c r="B35" s="157"/>
      <c r="C35" s="17"/>
      <c r="D35" s="17"/>
      <c r="E35" s="33"/>
      <c r="F35" s="33"/>
    </row>
    <row r="36" spans="1:6" s="9" customFormat="1" ht="47.25" customHeight="1">
      <c r="A36" s="22">
        <v>1.17</v>
      </c>
      <c r="B36" s="157" t="s">
        <v>270</v>
      </c>
      <c r="C36" s="68" t="s">
        <v>100</v>
      </c>
      <c r="D36" s="69">
        <v>22</v>
      </c>
      <c r="E36" s="32"/>
      <c r="F36" s="32"/>
    </row>
    <row r="37" spans="1:6" s="9" customFormat="1" ht="11.25" customHeight="1">
      <c r="A37" s="17"/>
      <c r="B37" s="157"/>
      <c r="C37" s="17"/>
      <c r="D37" s="17"/>
      <c r="E37" s="33"/>
      <c r="F37" s="33"/>
    </row>
    <row r="38" spans="1:6" s="9" customFormat="1" ht="48" customHeight="1">
      <c r="A38" s="22">
        <v>1.18</v>
      </c>
      <c r="B38" s="157" t="s">
        <v>271</v>
      </c>
      <c r="C38" s="68" t="s">
        <v>100</v>
      </c>
      <c r="D38" s="69">
        <v>35</v>
      </c>
      <c r="E38" s="32"/>
      <c r="F38" s="32"/>
    </row>
    <row r="39" spans="1:6" s="9" customFormat="1" ht="12" customHeight="1">
      <c r="A39" s="17"/>
      <c r="B39" s="157"/>
      <c r="C39" s="17"/>
      <c r="D39" s="17"/>
      <c r="E39" s="33"/>
      <c r="F39" s="33"/>
    </row>
    <row r="40" spans="1:6" s="9" customFormat="1" ht="48.75" customHeight="1">
      <c r="A40" s="22">
        <v>1.19</v>
      </c>
      <c r="B40" s="157" t="s">
        <v>272</v>
      </c>
      <c r="C40" s="68" t="s">
        <v>100</v>
      </c>
      <c r="D40" s="69">
        <v>22</v>
      </c>
      <c r="E40" s="32"/>
      <c r="F40" s="32"/>
    </row>
    <row r="41" spans="1:6" s="9" customFormat="1" ht="11.25" customHeight="1">
      <c r="A41" s="17"/>
      <c r="B41" s="157"/>
      <c r="C41" s="17"/>
      <c r="D41" s="175"/>
      <c r="E41" s="33"/>
      <c r="F41" s="33"/>
    </row>
    <row r="42" spans="1:6" s="9" customFormat="1" ht="32.25" customHeight="1">
      <c r="A42" s="22">
        <v>1.2</v>
      </c>
      <c r="B42" s="157" t="s">
        <v>273</v>
      </c>
      <c r="C42" s="68" t="s">
        <v>107</v>
      </c>
      <c r="D42" s="69">
        <v>59</v>
      </c>
      <c r="E42" s="33"/>
      <c r="F42" s="32"/>
    </row>
    <row r="43" spans="1:6" s="9" customFormat="1" ht="11.25" customHeight="1">
      <c r="A43" s="17"/>
      <c r="B43" s="157"/>
      <c r="C43" s="68"/>
      <c r="D43" s="175"/>
      <c r="E43" s="33"/>
      <c r="F43" s="33"/>
    </row>
    <row r="44" spans="1:6" s="9" customFormat="1" ht="48" customHeight="1">
      <c r="A44" s="22">
        <v>1.21</v>
      </c>
      <c r="B44" s="157" t="s">
        <v>274</v>
      </c>
      <c r="C44" s="68" t="s">
        <v>107</v>
      </c>
      <c r="D44" s="69">
        <v>25</v>
      </c>
      <c r="E44" s="33"/>
      <c r="F44" s="32"/>
    </row>
    <row r="45" spans="1:6" s="9" customFormat="1" ht="12" customHeight="1">
      <c r="A45" s="17"/>
      <c r="B45" s="157"/>
      <c r="C45" s="68"/>
      <c r="D45" s="175"/>
      <c r="E45" s="33"/>
      <c r="F45" s="33"/>
    </row>
    <row r="46" spans="1:6" s="9" customFormat="1" ht="45.75" customHeight="1">
      <c r="A46" s="22">
        <v>1.22</v>
      </c>
      <c r="B46" s="157" t="s">
        <v>275</v>
      </c>
      <c r="C46" s="68" t="s">
        <v>121</v>
      </c>
      <c r="D46" s="74">
        <v>1</v>
      </c>
      <c r="E46" s="33"/>
      <c r="F46" s="32"/>
    </row>
    <row r="47" spans="1:6" s="9" customFormat="1" ht="12" customHeight="1">
      <c r="A47" s="17"/>
      <c r="B47" s="157"/>
      <c r="C47" s="68"/>
      <c r="D47" s="175"/>
      <c r="E47" s="33"/>
      <c r="F47" s="33"/>
    </row>
    <row r="48" spans="1:6" s="9" customFormat="1" ht="46.5" customHeight="1">
      <c r="A48" s="22">
        <v>1.23</v>
      </c>
      <c r="B48" s="157" t="s">
        <v>276</v>
      </c>
      <c r="C48" s="68" t="s">
        <v>107</v>
      </c>
      <c r="D48" s="69">
        <v>10</v>
      </c>
      <c r="E48" s="32"/>
      <c r="F48" s="32"/>
    </row>
    <row r="49" spans="1:6" s="9" customFormat="1" ht="12.75" customHeight="1">
      <c r="A49" s="17"/>
      <c r="B49" s="157"/>
      <c r="C49" s="17"/>
      <c r="D49" s="17"/>
      <c r="E49" s="33"/>
      <c r="F49" s="33"/>
    </row>
    <row r="50" spans="1:6" s="9" customFormat="1" ht="74.25" customHeight="1">
      <c r="A50" s="22">
        <v>1.24</v>
      </c>
      <c r="B50" s="157" t="s">
        <v>277</v>
      </c>
      <c r="C50" s="68" t="s">
        <v>121</v>
      </c>
      <c r="D50" s="74">
        <v>2</v>
      </c>
      <c r="E50" s="33"/>
      <c r="F50" s="32"/>
    </row>
    <row r="51" spans="1:6" s="9" customFormat="1" ht="12.75" customHeight="1">
      <c r="A51" s="17"/>
      <c r="B51" s="157"/>
      <c r="C51" s="17"/>
      <c r="D51" s="17"/>
      <c r="E51" s="17"/>
      <c r="F51" s="17"/>
    </row>
    <row r="52" spans="1:6" s="9" customFormat="1" ht="90" customHeight="1">
      <c r="A52" s="22">
        <v>1.25</v>
      </c>
      <c r="B52" s="157" t="s">
        <v>278</v>
      </c>
      <c r="C52" s="68" t="s">
        <v>121</v>
      </c>
      <c r="D52" s="74">
        <v>1</v>
      </c>
      <c r="E52" s="33"/>
      <c r="F52" s="32"/>
    </row>
    <row r="53" spans="1:6" s="9" customFormat="1" ht="12.75" customHeight="1">
      <c r="A53" s="17"/>
      <c r="B53" s="157"/>
      <c r="C53" s="17"/>
      <c r="D53" s="17"/>
      <c r="E53" s="17"/>
      <c r="F53" s="17"/>
    </row>
    <row r="54" spans="1:6" s="9" customFormat="1" ht="32.25" customHeight="1">
      <c r="A54" s="22">
        <v>1.26</v>
      </c>
      <c r="B54" s="157" t="s">
        <v>167</v>
      </c>
      <c r="C54" s="68" t="s">
        <v>90</v>
      </c>
      <c r="D54" s="74">
        <v>1</v>
      </c>
      <c r="E54" s="32"/>
      <c r="F54" s="32"/>
    </row>
    <row r="55" spans="1:6" s="9" customFormat="1" ht="12.75" customHeight="1">
      <c r="A55" s="17"/>
      <c r="B55" s="157"/>
      <c r="C55" s="17"/>
      <c r="D55" s="17"/>
      <c r="E55" s="17"/>
      <c r="F55" s="17"/>
    </row>
    <row r="56" spans="1:6" s="9" customFormat="1" ht="12.75" customHeight="1">
      <c r="A56" s="17"/>
      <c r="B56" s="17"/>
      <c r="C56" s="17"/>
      <c r="D56" s="17"/>
      <c r="E56" s="17"/>
      <c r="F56" s="17"/>
    </row>
    <row r="57" spans="1:6" s="9" customFormat="1" ht="15.75" customHeight="1">
      <c r="A57" s="13"/>
      <c r="B57" s="530" t="s">
        <v>279</v>
      </c>
      <c r="C57" s="530"/>
      <c r="D57" s="14"/>
      <c r="E57" s="52"/>
      <c r="F57" s="15">
        <f>SUM(F4,F6,F8,F10,F12,F14,F16,F18,F20,F22,F24,F26,F28,F30,F32,F34,F36,F38,F40,F42,F44,F46,F48,F50,F52,F54)</f>
        <v>0</v>
      </c>
    </row>
    <row r="58" spans="1:6" s="9" customFormat="1" ht="14.25" customHeight="1">
      <c r="A58" s="17"/>
      <c r="B58" s="17"/>
      <c r="C58" s="17"/>
      <c r="D58" s="17"/>
      <c r="E58" s="17"/>
      <c r="F58" s="17"/>
    </row>
    <row r="59" spans="1:6" s="9" customFormat="1" ht="14.25" customHeight="1">
      <c r="A59" s="17"/>
      <c r="B59" s="17"/>
      <c r="C59" s="17"/>
      <c r="D59" s="17"/>
      <c r="E59" s="17"/>
      <c r="F59" s="17"/>
    </row>
    <row r="60" spans="1:6" ht="17.25" customHeight="1">
      <c r="A60" s="16">
        <v>2</v>
      </c>
      <c r="B60" s="539" t="s">
        <v>280</v>
      </c>
      <c r="C60" s="539"/>
      <c r="D60" s="539"/>
      <c r="E60" s="52"/>
      <c r="F60" s="54"/>
    </row>
    <row r="61" spans="1:6" ht="12.75" customHeight="1">
      <c r="A61" s="10"/>
      <c r="B61" s="51"/>
      <c r="C61" s="51"/>
      <c r="D61" s="51"/>
      <c r="E61" s="159"/>
      <c r="F61" s="159"/>
    </row>
    <row r="62" spans="1:6" ht="32.25" customHeight="1">
      <c r="A62" s="17">
        <v>2.1</v>
      </c>
      <c r="B62" s="48" t="s">
        <v>281</v>
      </c>
      <c r="C62" s="55" t="s">
        <v>121</v>
      </c>
      <c r="D62" s="19">
        <v>8</v>
      </c>
      <c r="E62" s="183"/>
      <c r="F62" s="32"/>
    </row>
    <row r="63" spans="1:6" ht="11.25" customHeight="1">
      <c r="A63" s="17"/>
      <c r="B63" s="188"/>
      <c r="C63" s="180"/>
      <c r="D63" s="181"/>
      <c r="E63" s="189"/>
      <c r="F63" s="189"/>
    </row>
    <row r="64" spans="1:6" ht="45" customHeight="1">
      <c r="A64" s="17">
        <v>2.2</v>
      </c>
      <c r="B64" s="48" t="s">
        <v>282</v>
      </c>
      <c r="C64" s="55" t="s">
        <v>107</v>
      </c>
      <c r="D64" s="56">
        <v>48</v>
      </c>
      <c r="E64" s="183"/>
      <c r="F64" s="32"/>
    </row>
    <row r="65" spans="1:6" ht="11.25" customHeight="1">
      <c r="A65" s="17"/>
      <c r="B65" s="188"/>
      <c r="C65" s="180"/>
      <c r="D65" s="181"/>
      <c r="E65" s="189"/>
      <c r="F65" s="189"/>
    </row>
    <row r="66" spans="1:6" ht="48" customHeight="1">
      <c r="A66" s="17">
        <v>2.3</v>
      </c>
      <c r="B66" s="48" t="s">
        <v>283</v>
      </c>
      <c r="C66" s="55" t="s">
        <v>107</v>
      </c>
      <c r="D66" s="56">
        <v>48</v>
      </c>
      <c r="E66" s="183"/>
      <c r="F66" s="32"/>
    </row>
    <row r="67" spans="1:6" ht="12.75" customHeight="1">
      <c r="A67" s="10"/>
      <c r="B67" s="167"/>
      <c r="C67" s="164"/>
      <c r="D67" s="161"/>
      <c r="E67" s="189"/>
      <c r="F67" s="189"/>
    </row>
    <row r="68" spans="1:6" ht="31.5" customHeight="1">
      <c r="A68" s="17">
        <v>2.4</v>
      </c>
      <c r="B68" s="48" t="s">
        <v>284</v>
      </c>
      <c r="C68" s="55" t="s">
        <v>107</v>
      </c>
      <c r="D68" s="56">
        <v>48</v>
      </c>
      <c r="E68" s="183"/>
      <c r="F68" s="32"/>
    </row>
    <row r="69" spans="1:6" ht="11.25" customHeight="1">
      <c r="A69" s="10"/>
      <c r="B69" s="167"/>
      <c r="C69" s="164"/>
      <c r="D69" s="161"/>
      <c r="E69" s="189"/>
      <c r="F69" s="189"/>
    </row>
    <row r="70" spans="1:6" ht="31.5" customHeight="1">
      <c r="A70" s="17">
        <v>2.5</v>
      </c>
      <c r="B70" s="48" t="s">
        <v>285</v>
      </c>
      <c r="C70" s="55" t="s">
        <v>121</v>
      </c>
      <c r="D70" s="19">
        <v>8</v>
      </c>
      <c r="E70" s="183"/>
      <c r="F70" s="32"/>
    </row>
    <row r="71" spans="1:6" ht="12" customHeight="1">
      <c r="A71" s="10"/>
      <c r="B71" s="167"/>
      <c r="C71" s="164"/>
      <c r="D71" s="176"/>
      <c r="E71" s="189"/>
      <c r="F71" s="189"/>
    </row>
    <row r="72" spans="1:6" ht="30.75" customHeight="1">
      <c r="A72" s="17">
        <v>2.6</v>
      </c>
      <c r="B72" s="48" t="s">
        <v>286</v>
      </c>
      <c r="C72" s="55" t="s">
        <v>121</v>
      </c>
      <c r="D72" s="19">
        <v>8</v>
      </c>
      <c r="E72" s="189"/>
      <c r="F72" s="32"/>
    </row>
    <row r="73" spans="1:6" ht="13.5" customHeight="1">
      <c r="A73" s="10"/>
      <c r="B73" s="51"/>
      <c r="C73" s="172"/>
      <c r="D73" s="161"/>
      <c r="E73" s="189"/>
      <c r="F73" s="189"/>
    </row>
    <row r="74" spans="1:6" ht="30.75" customHeight="1">
      <c r="A74" s="17">
        <v>2.7</v>
      </c>
      <c r="B74" s="48" t="s">
        <v>287</v>
      </c>
      <c r="C74" s="55" t="s">
        <v>121</v>
      </c>
      <c r="D74" s="19">
        <v>8</v>
      </c>
      <c r="E74" s="189"/>
      <c r="F74" s="32"/>
    </row>
    <row r="75" spans="1:6" s="5" customFormat="1" ht="10.5" customHeight="1">
      <c r="A75" s="173"/>
      <c r="B75" s="12"/>
      <c r="C75" s="44"/>
      <c r="D75" s="190"/>
      <c r="E75" s="189"/>
      <c r="F75" s="189"/>
    </row>
    <row r="76" spans="1:6" ht="30.75" customHeight="1">
      <c r="A76" s="17">
        <v>2.8</v>
      </c>
      <c r="B76" s="48" t="s">
        <v>288</v>
      </c>
      <c r="C76" s="55" t="s">
        <v>107</v>
      </c>
      <c r="D76" s="56">
        <v>216</v>
      </c>
      <c r="E76" s="189"/>
      <c r="F76" s="32"/>
    </row>
    <row r="77" spans="1:6" ht="10.5" customHeight="1">
      <c r="A77" s="17"/>
      <c r="B77" s="48"/>
      <c r="C77" s="180"/>
      <c r="D77" s="56"/>
      <c r="E77" s="189"/>
      <c r="F77" s="189"/>
    </row>
    <row r="78" spans="1:6" ht="15.75" customHeight="1">
      <c r="A78" s="17">
        <v>2.9</v>
      </c>
      <c r="B78" s="48" t="s">
        <v>289</v>
      </c>
      <c r="C78" s="55" t="s">
        <v>121</v>
      </c>
      <c r="D78" s="19">
        <v>8</v>
      </c>
      <c r="E78" s="189"/>
      <c r="F78" s="32"/>
    </row>
    <row r="79" spans="1:6" ht="12.75" customHeight="1">
      <c r="A79" s="17"/>
      <c r="B79" s="48"/>
      <c r="C79" s="55"/>
      <c r="D79" s="56"/>
      <c r="E79" s="189"/>
      <c r="F79" s="189"/>
    </row>
    <row r="80" spans="1:6" ht="20.25" customHeight="1">
      <c r="A80" s="22">
        <v>2.1</v>
      </c>
      <c r="B80" s="48" t="s">
        <v>290</v>
      </c>
      <c r="C80" s="68" t="s">
        <v>121</v>
      </c>
      <c r="D80" s="74">
        <v>8</v>
      </c>
      <c r="E80" s="189"/>
      <c r="F80" s="32"/>
    </row>
    <row r="81" ht="12.75" customHeight="1"/>
    <row r="82" spans="1:6" ht="30" customHeight="1">
      <c r="A82" s="22">
        <v>2.11</v>
      </c>
      <c r="B82" s="48" t="s">
        <v>167</v>
      </c>
      <c r="C82" s="68" t="s">
        <v>90</v>
      </c>
      <c r="D82" s="74">
        <v>1</v>
      </c>
      <c r="E82" s="189"/>
      <c r="F82" s="32"/>
    </row>
    <row r="83" ht="12.75" customHeight="1"/>
    <row r="84" spans="1:4" ht="12.75" customHeight="1">
      <c r="A84" s="17"/>
      <c r="B84" s="48"/>
      <c r="C84" s="180"/>
      <c r="D84" s="181"/>
    </row>
    <row r="85" spans="1:6" ht="15.75">
      <c r="A85" s="13"/>
      <c r="B85" s="530" t="s">
        <v>291</v>
      </c>
      <c r="C85" s="530"/>
      <c r="D85" s="14"/>
      <c r="E85" s="52"/>
      <c r="F85" s="15">
        <f>SUM(F62,F64,F66,F68,F70,F72,F74,F76,F78,F80,F82)</f>
        <v>0</v>
      </c>
    </row>
    <row r="86" spans="1:6" ht="10.5" customHeight="1">
      <c r="A86" s="16"/>
      <c r="B86" s="16"/>
      <c r="C86" s="16"/>
      <c r="D86" s="16"/>
      <c r="E86" s="16"/>
      <c r="F86" s="16"/>
    </row>
    <row r="87" spans="1:6" ht="11.25" customHeight="1">
      <c r="A87" s="16"/>
      <c r="B87" s="16"/>
      <c r="C87" s="16"/>
      <c r="D87" s="16"/>
      <c r="E87" s="16"/>
      <c r="F87" s="16"/>
    </row>
    <row r="88" spans="2:6" ht="18.75" customHeight="1">
      <c r="B88" s="538" t="s">
        <v>292</v>
      </c>
      <c r="C88" s="538"/>
      <c r="F88" s="15">
        <f>SUM(F57)</f>
        <v>0</v>
      </c>
    </row>
    <row r="89" spans="2:6" ht="19.5" customHeight="1">
      <c r="B89" s="538" t="s">
        <v>293</v>
      </c>
      <c r="C89" s="538"/>
      <c r="F89" s="15">
        <f>SUM(F85)</f>
        <v>0</v>
      </c>
    </row>
    <row r="90" spans="2:6" ht="15" customHeight="1">
      <c r="B90" s="24"/>
      <c r="C90" s="24"/>
      <c r="D90" s="24"/>
      <c r="E90" s="24"/>
      <c r="F90" s="24"/>
    </row>
    <row r="91" spans="2:6" ht="15" customHeight="1">
      <c r="B91" s="24"/>
      <c r="C91" s="24"/>
      <c r="D91" s="538" t="s">
        <v>194</v>
      </c>
      <c r="E91" s="538"/>
      <c r="F91" s="191">
        <f>SUM(F88,F89)</f>
        <v>0</v>
      </c>
    </row>
    <row r="92" spans="2:6" ht="15" customHeight="1">
      <c r="B92" s="24"/>
      <c r="C92" s="24"/>
      <c r="D92" s="24"/>
      <c r="E92" s="24"/>
      <c r="F92" s="24"/>
    </row>
    <row r="93" ht="15" customHeight="1"/>
    <row r="94" spans="4:5" ht="20.25" customHeight="1">
      <c r="D94" s="24"/>
      <c r="E94" s="24"/>
    </row>
    <row r="95" spans="1:6" ht="15" customHeight="1">
      <c r="A95" s="16"/>
      <c r="B95" s="16"/>
      <c r="C95" s="16"/>
      <c r="D95" s="16"/>
      <c r="E95" s="16"/>
      <c r="F95" s="16"/>
    </row>
    <row r="96" spans="1:6" ht="15" customHeight="1">
      <c r="A96" s="16"/>
      <c r="B96" s="16"/>
      <c r="C96" s="16"/>
      <c r="D96" s="16"/>
      <c r="E96" s="16"/>
      <c r="F96" s="16"/>
    </row>
    <row r="97" spans="1:6" ht="15" customHeight="1">
      <c r="A97" s="16"/>
      <c r="B97" s="16"/>
      <c r="C97" s="16"/>
      <c r="D97" s="16"/>
      <c r="E97" s="16"/>
      <c r="F97" s="16"/>
    </row>
    <row r="98" spans="1:6" ht="15" customHeight="1">
      <c r="A98" s="16"/>
      <c r="B98" s="16"/>
      <c r="C98" s="16"/>
      <c r="D98" s="16"/>
      <c r="E98" s="16"/>
      <c r="F98" s="16"/>
    </row>
    <row r="99" spans="1:6" ht="15" customHeight="1">
      <c r="A99" s="16"/>
      <c r="B99" s="16"/>
      <c r="C99" s="16"/>
      <c r="D99" s="16"/>
      <c r="E99" s="16"/>
      <c r="F99" s="16"/>
    </row>
    <row r="100" spans="1:6" ht="15" customHeight="1">
      <c r="A100" s="16"/>
      <c r="B100" s="16"/>
      <c r="C100" s="16"/>
      <c r="D100" s="16"/>
      <c r="E100" s="16"/>
      <c r="F100" s="16"/>
    </row>
    <row r="101" spans="1:6" ht="11.25" customHeight="1">
      <c r="A101" s="16"/>
      <c r="B101" s="16"/>
      <c r="C101" s="16"/>
      <c r="D101" s="16"/>
      <c r="E101" s="16"/>
      <c r="F101" s="16"/>
    </row>
    <row r="102" spans="1:6" ht="15" customHeight="1">
      <c r="A102" s="16"/>
      <c r="B102" s="16"/>
      <c r="C102" s="16"/>
      <c r="D102" s="16"/>
      <c r="E102" s="16"/>
      <c r="F102" s="16"/>
    </row>
    <row r="103" spans="1:6" ht="11.25" customHeight="1">
      <c r="A103" s="16"/>
      <c r="B103" s="16"/>
      <c r="C103" s="16"/>
      <c r="D103" s="16"/>
      <c r="E103" s="16"/>
      <c r="F103" s="16"/>
    </row>
    <row r="104" spans="1:6" ht="15.75" customHeight="1">
      <c r="A104" s="16"/>
      <c r="B104" s="16"/>
      <c r="C104" s="16"/>
      <c r="D104" s="16"/>
      <c r="E104" s="16"/>
      <c r="F104" s="16"/>
    </row>
    <row r="105" spans="1:6" ht="11.25" customHeight="1">
      <c r="A105" s="16"/>
      <c r="B105" s="16"/>
      <c r="C105" s="16"/>
      <c r="D105" s="16"/>
      <c r="E105" s="16"/>
      <c r="F105" s="16"/>
    </row>
    <row r="106" spans="1:6" ht="11.25" customHeight="1">
      <c r="A106" s="16"/>
      <c r="B106" s="16"/>
      <c r="C106" s="16"/>
      <c r="D106" s="16"/>
      <c r="E106" s="16"/>
      <c r="F106" s="16"/>
    </row>
    <row r="107" spans="1:6" ht="15.75" customHeight="1">
      <c r="A107" s="16"/>
      <c r="B107" s="16"/>
      <c r="C107" s="16"/>
      <c r="D107" s="16"/>
      <c r="E107" s="16"/>
      <c r="F107" s="16"/>
    </row>
    <row r="108" spans="1:6" ht="11.25" customHeight="1">
      <c r="A108" s="16"/>
      <c r="B108" s="16"/>
      <c r="C108" s="16"/>
      <c r="D108" s="16"/>
      <c r="E108" s="16"/>
      <c r="F108" s="16"/>
    </row>
    <row r="109" spans="1:6" ht="15" customHeight="1">
      <c r="A109" s="16"/>
      <c r="B109" s="16"/>
      <c r="C109" s="16"/>
      <c r="D109" s="16"/>
      <c r="E109" s="16"/>
      <c r="F109" s="16"/>
    </row>
    <row r="110" spans="1:6" ht="11.25" customHeight="1">
      <c r="A110" s="16"/>
      <c r="B110" s="16"/>
      <c r="C110" s="16"/>
      <c r="D110" s="16"/>
      <c r="E110" s="16"/>
      <c r="F110" s="16"/>
    </row>
    <row r="111" spans="1:6" ht="15" customHeight="1">
      <c r="A111" s="16"/>
      <c r="B111" s="16"/>
      <c r="C111" s="16"/>
      <c r="D111" s="16"/>
      <c r="E111" s="16"/>
      <c r="F111" s="16"/>
    </row>
    <row r="112" spans="1:6" ht="11.25" customHeight="1">
      <c r="A112" s="16"/>
      <c r="B112" s="16"/>
      <c r="C112" s="16"/>
      <c r="D112" s="16"/>
      <c r="E112" s="16"/>
      <c r="F112" s="16"/>
    </row>
    <row r="113" spans="1:6" ht="15" customHeight="1">
      <c r="A113" s="16"/>
      <c r="B113" s="16"/>
      <c r="C113" s="16"/>
      <c r="D113" s="16"/>
      <c r="E113" s="16"/>
      <c r="F113" s="16"/>
    </row>
    <row r="114" spans="1:6" ht="11.25" customHeight="1">
      <c r="A114" s="16"/>
      <c r="B114" s="16"/>
      <c r="C114" s="16"/>
      <c r="D114" s="16"/>
      <c r="E114" s="16"/>
      <c r="F114" s="16"/>
    </row>
    <row r="115" spans="1:6" ht="15" customHeight="1">
      <c r="A115" s="16"/>
      <c r="B115" s="16"/>
      <c r="C115" s="16"/>
      <c r="D115" s="16"/>
      <c r="E115" s="16"/>
      <c r="F115" s="16"/>
    </row>
    <row r="116" spans="1:6" ht="11.25" customHeight="1">
      <c r="A116" s="16"/>
      <c r="B116" s="16"/>
      <c r="C116" s="16"/>
      <c r="D116" s="16"/>
      <c r="E116" s="16"/>
      <c r="F116" s="16"/>
    </row>
    <row r="117" spans="1:6" ht="15" customHeight="1">
      <c r="A117" s="16"/>
      <c r="B117" s="16"/>
      <c r="C117" s="16"/>
      <c r="D117" s="16"/>
      <c r="E117" s="16"/>
      <c r="F117" s="16"/>
    </row>
    <row r="118" spans="1:6" ht="15" customHeight="1">
      <c r="A118" s="16"/>
      <c r="B118" s="16"/>
      <c r="C118" s="16"/>
      <c r="D118" s="16"/>
      <c r="E118" s="16"/>
      <c r="F118" s="16"/>
    </row>
    <row r="119" spans="1:6" ht="15" customHeight="1">
      <c r="A119" s="16"/>
      <c r="B119" s="16"/>
      <c r="C119" s="16"/>
      <c r="D119" s="16"/>
      <c r="E119" s="16"/>
      <c r="F119" s="16"/>
    </row>
    <row r="120" spans="1:6" ht="15" customHeight="1">
      <c r="A120" s="16"/>
      <c r="B120" s="16"/>
      <c r="C120" s="16"/>
      <c r="D120" s="16"/>
      <c r="E120" s="16"/>
      <c r="F120" s="16"/>
    </row>
    <row r="121" spans="1:6" ht="11.25" customHeight="1">
      <c r="A121" s="16"/>
      <c r="B121" s="16"/>
      <c r="C121" s="16"/>
      <c r="D121" s="16"/>
      <c r="E121" s="16"/>
      <c r="F121" s="16"/>
    </row>
    <row r="122" spans="1:6" ht="15" customHeight="1">
      <c r="A122" s="16"/>
      <c r="B122" s="16"/>
      <c r="C122" s="16"/>
      <c r="D122" s="16"/>
      <c r="E122" s="16"/>
      <c r="F122" s="16"/>
    </row>
    <row r="123" spans="1:6" ht="15" customHeight="1">
      <c r="A123" s="16"/>
      <c r="B123" s="16"/>
      <c r="C123" s="16"/>
      <c r="D123" s="16"/>
      <c r="E123" s="16"/>
      <c r="F123" s="16"/>
    </row>
    <row r="124" spans="1:6" ht="15" customHeight="1">
      <c r="A124" s="16"/>
      <c r="B124" s="16"/>
      <c r="C124" s="16"/>
      <c r="D124" s="16"/>
      <c r="E124" s="16"/>
      <c r="F124" s="16"/>
    </row>
    <row r="125" spans="1:6" ht="15" customHeight="1">
      <c r="A125" s="16"/>
      <c r="B125" s="16"/>
      <c r="C125" s="16"/>
      <c r="D125" s="16"/>
      <c r="E125" s="16"/>
      <c r="F125" s="16"/>
    </row>
    <row r="126" spans="1:6" ht="15" customHeight="1">
      <c r="A126" s="16"/>
      <c r="B126" s="16"/>
      <c r="C126" s="16"/>
      <c r="D126" s="16"/>
      <c r="E126" s="16"/>
      <c r="F126" s="16"/>
    </row>
    <row r="127" spans="1:6" ht="15" customHeight="1">
      <c r="A127" s="16"/>
      <c r="B127" s="16"/>
      <c r="C127" s="16"/>
      <c r="D127" s="16"/>
      <c r="E127" s="16"/>
      <c r="F127" s="16"/>
    </row>
    <row r="128" spans="1:6" ht="33.75" customHeight="1">
      <c r="A128" s="16"/>
      <c r="B128" s="16"/>
      <c r="C128" s="16"/>
      <c r="D128" s="16"/>
      <c r="E128" s="16"/>
      <c r="F128" s="16"/>
    </row>
    <row r="129" spans="1:6" ht="15" customHeight="1">
      <c r="A129" s="16"/>
      <c r="B129" s="16"/>
      <c r="C129" s="16"/>
      <c r="D129" s="16"/>
      <c r="E129" s="16"/>
      <c r="F129" s="16"/>
    </row>
    <row r="130" spans="1:6" ht="15" customHeight="1">
      <c r="A130" s="16"/>
      <c r="B130" s="16"/>
      <c r="C130" s="16"/>
      <c r="D130" s="16"/>
      <c r="E130" s="16"/>
      <c r="F130" s="16"/>
    </row>
    <row r="131" spans="1:6" ht="15" customHeight="1">
      <c r="A131" s="16"/>
      <c r="B131" s="16"/>
      <c r="C131" s="16"/>
      <c r="D131" s="16"/>
      <c r="E131" s="16"/>
      <c r="F131" s="16"/>
    </row>
    <row r="132" spans="1:6" ht="15" customHeight="1">
      <c r="A132" s="16"/>
      <c r="B132" s="16"/>
      <c r="C132" s="16"/>
      <c r="D132" s="16"/>
      <c r="E132" s="16"/>
      <c r="F132" s="16"/>
    </row>
    <row r="133" spans="1:6" ht="15" customHeight="1">
      <c r="A133" s="16"/>
      <c r="B133" s="16"/>
      <c r="C133" s="16"/>
      <c r="D133" s="16"/>
      <c r="E133" s="16"/>
      <c r="F133" s="16"/>
    </row>
    <row r="134" spans="1:6" ht="15" customHeight="1">
      <c r="A134" s="16"/>
      <c r="B134" s="16"/>
      <c r="C134" s="16"/>
      <c r="D134" s="16"/>
      <c r="E134" s="16"/>
      <c r="F134" s="16"/>
    </row>
    <row r="135" spans="1:6" ht="15" customHeight="1">
      <c r="A135" s="16"/>
      <c r="B135" s="16"/>
      <c r="C135" s="16"/>
      <c r="D135" s="16"/>
      <c r="E135" s="16"/>
      <c r="F135" s="16"/>
    </row>
    <row r="136" spans="1:6" ht="15" customHeight="1">
      <c r="A136" s="16"/>
      <c r="B136" s="16"/>
      <c r="C136" s="16"/>
      <c r="D136" s="16"/>
      <c r="E136" s="16"/>
      <c r="F136" s="16"/>
    </row>
    <row r="137" spans="1:6" ht="15" customHeight="1">
      <c r="A137" s="16"/>
      <c r="B137" s="16"/>
      <c r="C137" s="16"/>
      <c r="D137" s="16"/>
      <c r="E137" s="16"/>
      <c r="F137" s="16"/>
    </row>
    <row r="138" spans="1:6" ht="15" customHeight="1">
      <c r="A138" s="16"/>
      <c r="B138" s="16"/>
      <c r="C138" s="16"/>
      <c r="D138" s="16"/>
      <c r="E138" s="16"/>
      <c r="F138" s="16"/>
    </row>
    <row r="139" spans="1:6" ht="15" customHeight="1">
      <c r="A139" s="16"/>
      <c r="B139" s="16"/>
      <c r="C139" s="16"/>
      <c r="D139" s="16"/>
      <c r="E139" s="16"/>
      <c r="F139" s="16"/>
    </row>
    <row r="140" spans="1:6" ht="15" customHeight="1">
      <c r="A140" s="16"/>
      <c r="B140" s="16"/>
      <c r="C140" s="16"/>
      <c r="D140" s="16"/>
      <c r="E140" s="16"/>
      <c r="F140" s="16"/>
    </row>
    <row r="141" spans="1:6" ht="15" customHeight="1">
      <c r="A141" s="16"/>
      <c r="B141" s="16"/>
      <c r="C141" s="16"/>
      <c r="D141" s="16"/>
      <c r="E141" s="16"/>
      <c r="F141" s="16"/>
    </row>
    <row r="142" spans="1:6" ht="15" customHeight="1">
      <c r="A142" s="16"/>
      <c r="B142" s="16"/>
      <c r="C142" s="16"/>
      <c r="D142" s="16"/>
      <c r="E142" s="16"/>
      <c r="F142" s="16"/>
    </row>
    <row r="143" spans="1:6" ht="15" customHeight="1">
      <c r="A143" s="16"/>
      <c r="B143" s="16"/>
      <c r="C143" s="16"/>
      <c r="D143" s="16"/>
      <c r="E143" s="16"/>
      <c r="F143" s="16"/>
    </row>
    <row r="144" spans="1:6" ht="15" customHeight="1">
      <c r="A144" s="16"/>
      <c r="B144" s="16"/>
      <c r="C144" s="16"/>
      <c r="D144" s="16"/>
      <c r="E144" s="16"/>
      <c r="F144" s="16"/>
    </row>
    <row r="145" spans="1:6" ht="15" customHeight="1">
      <c r="A145" s="16"/>
      <c r="B145" s="16"/>
      <c r="C145" s="16"/>
      <c r="D145" s="16"/>
      <c r="E145" s="16"/>
      <c r="F145" s="16"/>
    </row>
    <row r="146" spans="1:6" ht="15" customHeight="1">
      <c r="A146" s="16"/>
      <c r="B146" s="16"/>
      <c r="C146" s="16"/>
      <c r="D146" s="16"/>
      <c r="E146" s="16"/>
      <c r="F146" s="16"/>
    </row>
    <row r="147" spans="1:6" ht="15" customHeight="1">
      <c r="A147" s="16"/>
      <c r="B147" s="16"/>
      <c r="C147" s="16"/>
      <c r="D147" s="16"/>
      <c r="E147" s="16"/>
      <c r="F147" s="16"/>
    </row>
    <row r="148" spans="1:6" ht="15.75" customHeight="1">
      <c r="A148" s="16"/>
      <c r="B148" s="16"/>
      <c r="C148" s="16"/>
      <c r="D148" s="16"/>
      <c r="E148" s="16"/>
      <c r="F148" s="16"/>
    </row>
    <row r="149" spans="2:6" ht="15.75">
      <c r="B149" s="20"/>
      <c r="C149" s="20"/>
      <c r="F149" s="21"/>
    </row>
    <row r="150" spans="2:6" ht="15.75">
      <c r="B150" s="20"/>
      <c r="C150" s="20"/>
      <c r="F150" s="21"/>
    </row>
    <row r="159" ht="15.75" customHeight="1"/>
  </sheetData>
  <sheetProtection/>
  <mergeCells count="7">
    <mergeCell ref="B88:C88"/>
    <mergeCell ref="B89:C89"/>
    <mergeCell ref="D91:E91"/>
    <mergeCell ref="A1:F1"/>
    <mergeCell ref="B57:C57"/>
    <mergeCell ref="B60:D60"/>
    <mergeCell ref="B85:C8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12"/>
  <sheetViews>
    <sheetView zoomScalePageLayoutView="0" workbookViewId="0" topLeftCell="A109">
      <selection activeCell="A1" sqref="A1:F1"/>
    </sheetView>
  </sheetViews>
  <sheetFormatPr defaultColWidth="9.140625" defaultRowHeight="12.75"/>
  <cols>
    <col min="1" max="1" width="5.8515625" style="460" customWidth="1"/>
    <col min="2" max="2" width="44.7109375" style="1" customWidth="1"/>
    <col min="3" max="3" width="9.140625" style="7" customWidth="1"/>
    <col min="4" max="4" width="12.8515625" style="6" customWidth="1"/>
    <col min="5" max="5" width="12.140625" style="3" customWidth="1"/>
    <col min="6" max="6" width="17.57421875" style="8" customWidth="1"/>
    <col min="7" max="16384" width="9.140625" style="3" customWidth="1"/>
  </cols>
  <sheetData>
    <row r="1" spans="1:6" s="4" customFormat="1" ht="20.25" customHeight="1">
      <c r="A1" s="521" t="s">
        <v>294</v>
      </c>
      <c r="B1" s="521"/>
      <c r="C1" s="521"/>
      <c r="D1" s="521"/>
      <c r="E1" s="521"/>
      <c r="F1" s="521"/>
    </row>
    <row r="2" spans="1:6" s="9" customFormat="1" ht="21.75" customHeight="1">
      <c r="A2" s="452"/>
      <c r="B2" s="12" t="s">
        <v>86</v>
      </c>
      <c r="C2" s="18" t="s">
        <v>56</v>
      </c>
      <c r="D2" s="42" t="s">
        <v>57</v>
      </c>
      <c r="E2" s="26" t="s">
        <v>87</v>
      </c>
      <c r="F2" s="27" t="s">
        <v>88</v>
      </c>
    </row>
    <row r="3" spans="1:6" s="9" customFormat="1" ht="19.5" customHeight="1">
      <c r="A3" s="453">
        <v>1</v>
      </c>
      <c r="B3" s="43" t="s">
        <v>89</v>
      </c>
      <c r="C3" s="44"/>
      <c r="D3" s="45"/>
      <c r="E3" s="46"/>
      <c r="F3" s="47">
        <v>0</v>
      </c>
    </row>
    <row r="4" spans="1:6" ht="15" customHeight="1">
      <c r="A4" s="454"/>
      <c r="B4" s="48"/>
      <c r="C4" s="49"/>
      <c r="D4" s="51"/>
      <c r="E4" s="32"/>
      <c r="F4" s="32"/>
    </row>
    <row r="5" spans="1:6" ht="15" customHeight="1">
      <c r="A5" s="454"/>
      <c r="B5" s="48"/>
      <c r="C5" s="49"/>
      <c r="D5" s="51"/>
      <c r="E5" s="159"/>
      <c r="F5" s="159"/>
    </row>
    <row r="6" spans="1:6" ht="15.75">
      <c r="A6" s="455"/>
      <c r="B6" s="530" t="s">
        <v>94</v>
      </c>
      <c r="C6" s="530"/>
      <c r="D6" s="14"/>
      <c r="E6" s="52"/>
      <c r="F6" s="15">
        <v>0</v>
      </c>
    </row>
    <row r="7" ht="12.75">
      <c r="A7" s="456"/>
    </row>
    <row r="8" spans="1:6" ht="14.25" customHeight="1">
      <c r="A8" s="456"/>
      <c r="B8"/>
      <c r="C8"/>
      <c r="D8" s="53"/>
      <c r="E8"/>
      <c r="F8"/>
    </row>
    <row r="9" spans="1:6" ht="15.75">
      <c r="A9" s="457">
        <v>2</v>
      </c>
      <c r="B9" s="539" t="s">
        <v>95</v>
      </c>
      <c r="C9" s="539"/>
      <c r="D9" s="539"/>
      <c r="E9" s="52"/>
      <c r="F9" s="54"/>
    </row>
    <row r="10" spans="1:6" ht="12.75" customHeight="1">
      <c r="A10" s="452"/>
      <c r="B10" s="91"/>
      <c r="C10" s="63"/>
      <c r="D10" s="51"/>
      <c r="E10" s="159"/>
      <c r="F10" s="159"/>
    </row>
    <row r="11" spans="1:6" ht="60.75" customHeight="1">
      <c r="A11" s="458">
        <v>2.1</v>
      </c>
      <c r="B11" s="192" t="s">
        <v>96</v>
      </c>
      <c r="C11" s="55" t="s">
        <v>93</v>
      </c>
      <c r="D11" s="56">
        <v>54</v>
      </c>
      <c r="E11" s="183"/>
      <c r="F11" s="32"/>
    </row>
    <row r="12" spans="1:6" ht="12.75" customHeight="1">
      <c r="A12" s="452"/>
      <c r="B12" s="193"/>
      <c r="C12" s="63"/>
      <c r="D12" s="161"/>
      <c r="E12" s="189"/>
      <c r="F12" s="189"/>
    </row>
    <row r="13" spans="1:6" ht="45.75" customHeight="1">
      <c r="A13" s="458">
        <v>2.2</v>
      </c>
      <c r="B13" s="192" t="s">
        <v>210</v>
      </c>
      <c r="C13" s="55" t="s">
        <v>93</v>
      </c>
      <c r="D13" s="56">
        <v>6</v>
      </c>
      <c r="E13" s="183"/>
      <c r="F13" s="32"/>
    </row>
    <row r="14" spans="1:6" ht="12.75" customHeight="1">
      <c r="A14" s="452"/>
      <c r="B14" s="194"/>
      <c r="C14" s="11"/>
      <c r="D14" s="161"/>
      <c r="E14" s="189"/>
      <c r="F14" s="189"/>
    </row>
    <row r="15" spans="1:6" ht="51" customHeight="1">
      <c r="A15" s="458">
        <v>2.3</v>
      </c>
      <c r="B15" s="192" t="s">
        <v>98</v>
      </c>
      <c r="C15" s="55" t="s">
        <v>93</v>
      </c>
      <c r="D15" s="56">
        <v>48</v>
      </c>
      <c r="E15" s="183"/>
      <c r="F15" s="32"/>
    </row>
    <row r="16" spans="1:6" ht="12.75" customHeight="1">
      <c r="A16" s="452"/>
      <c r="B16" s="194"/>
      <c r="C16" s="11"/>
      <c r="D16" s="161"/>
      <c r="E16" s="189"/>
      <c r="F16" s="189"/>
    </row>
    <row r="17" spans="1:6" ht="60" customHeight="1">
      <c r="A17" s="458">
        <v>2.4</v>
      </c>
      <c r="B17" s="192" t="s">
        <v>295</v>
      </c>
      <c r="C17" s="55" t="s">
        <v>100</v>
      </c>
      <c r="D17" s="56">
        <v>90</v>
      </c>
      <c r="E17" s="183"/>
      <c r="F17" s="32"/>
    </row>
    <row r="18" spans="1:6" ht="12" customHeight="1">
      <c r="A18" s="452"/>
      <c r="B18" s="194"/>
      <c r="C18" s="164"/>
      <c r="D18" s="161"/>
      <c r="E18" s="189"/>
      <c r="F18" s="189"/>
    </row>
    <row r="19" spans="1:6" ht="61.5" customHeight="1">
      <c r="A19" s="458">
        <v>2.5</v>
      </c>
      <c r="B19" s="192" t="s">
        <v>296</v>
      </c>
      <c r="C19" s="55" t="s">
        <v>100</v>
      </c>
      <c r="D19" s="56">
        <v>2</v>
      </c>
      <c r="E19" s="183"/>
      <c r="F19" s="32"/>
    </row>
    <row r="20" spans="1:6" s="9" customFormat="1" ht="12" customHeight="1">
      <c r="A20" s="452"/>
      <c r="B20" s="194"/>
      <c r="C20" s="165"/>
      <c r="D20" s="166"/>
      <c r="E20" s="189"/>
      <c r="F20" s="189"/>
    </row>
    <row r="21" spans="1:6" s="9" customFormat="1" ht="30" customHeight="1">
      <c r="A21" s="458">
        <v>2.6</v>
      </c>
      <c r="B21" s="192" t="s">
        <v>297</v>
      </c>
      <c r="C21" s="55" t="s">
        <v>121</v>
      </c>
      <c r="D21" s="19">
        <v>4</v>
      </c>
      <c r="E21" s="183"/>
      <c r="F21" s="32"/>
    </row>
    <row r="22" spans="1:6" s="9" customFormat="1" ht="14.25" customHeight="1">
      <c r="A22" s="452"/>
      <c r="B22" s="167"/>
      <c r="C22" s="11"/>
      <c r="D22" s="51"/>
      <c r="E22" s="159"/>
      <c r="F22" s="159"/>
    </row>
    <row r="23" spans="1:6" s="9" customFormat="1" ht="48" customHeight="1">
      <c r="A23" s="458">
        <v>2.7</v>
      </c>
      <c r="B23" s="192" t="s">
        <v>298</v>
      </c>
      <c r="C23" s="55" t="s">
        <v>100</v>
      </c>
      <c r="D23" s="56">
        <v>22</v>
      </c>
      <c r="E23" s="183"/>
      <c r="F23" s="32"/>
    </row>
    <row r="24" spans="1:6" s="9" customFormat="1" ht="12" customHeight="1">
      <c r="A24" s="452"/>
      <c r="B24" s="194"/>
      <c r="C24" s="164"/>
      <c r="D24" s="161"/>
      <c r="E24" s="189"/>
      <c r="F24" s="189"/>
    </row>
    <row r="25" spans="1:6" s="9" customFormat="1" ht="63.75" customHeight="1">
      <c r="A25" s="458">
        <v>2.8</v>
      </c>
      <c r="B25" s="192" t="s">
        <v>299</v>
      </c>
      <c r="C25" s="55" t="s">
        <v>100</v>
      </c>
      <c r="D25" s="56">
        <v>22</v>
      </c>
      <c r="E25" s="183"/>
      <c r="F25" s="32"/>
    </row>
    <row r="26" spans="1:6" s="9" customFormat="1" ht="12" customHeight="1">
      <c r="A26" s="452"/>
      <c r="B26" s="167"/>
      <c r="C26" s="11"/>
      <c r="D26" s="51"/>
      <c r="E26" s="159"/>
      <c r="F26" s="159"/>
    </row>
    <row r="27" spans="1:6" s="9" customFormat="1" ht="33" customHeight="1">
      <c r="A27" s="458">
        <v>2.9</v>
      </c>
      <c r="B27" s="192" t="s">
        <v>102</v>
      </c>
      <c r="C27" s="55" t="s">
        <v>100</v>
      </c>
      <c r="D27" s="56">
        <v>112</v>
      </c>
      <c r="E27" s="183"/>
      <c r="F27" s="32"/>
    </row>
    <row r="28" spans="1:6" s="9" customFormat="1" ht="14.25" customHeight="1">
      <c r="A28" s="452"/>
      <c r="B28" s="167"/>
      <c r="C28" s="11"/>
      <c r="D28" s="51"/>
      <c r="E28" s="159"/>
      <c r="F28" s="159"/>
    </row>
    <row r="29" spans="1:6" s="9" customFormat="1" ht="15" customHeight="1">
      <c r="A29" s="452"/>
      <c r="B29" s="57"/>
      <c r="C29" s="11"/>
      <c r="D29" s="51"/>
      <c r="E29" s="159"/>
      <c r="F29" s="159"/>
    </row>
    <row r="30" spans="1:6" s="9" customFormat="1" ht="15.75" customHeight="1">
      <c r="A30" s="455"/>
      <c r="B30" s="530" t="s">
        <v>103</v>
      </c>
      <c r="C30" s="530"/>
      <c r="D30" s="14"/>
      <c r="E30" s="52"/>
      <c r="F30" s="15">
        <f>SUM(F11,F13,F15,F17,F19,F21,F23,F25,F27)</f>
        <v>0</v>
      </c>
    </row>
    <row r="31" spans="1:6" ht="15" customHeight="1">
      <c r="A31" s="452"/>
      <c r="B31" s="167"/>
      <c r="C31" s="11"/>
      <c r="D31" s="51"/>
      <c r="E31" s="159"/>
      <c r="F31" s="159"/>
    </row>
    <row r="32" spans="1:6" ht="12.75" customHeight="1">
      <c r="A32" s="452"/>
      <c r="B32" s="170"/>
      <c r="C32" s="11"/>
      <c r="D32" s="51"/>
      <c r="E32" s="159"/>
      <c r="F32" s="159"/>
    </row>
    <row r="33" spans="1:6" ht="17.25" customHeight="1">
      <c r="A33" s="457">
        <v>3</v>
      </c>
      <c r="B33" s="539" t="s">
        <v>104</v>
      </c>
      <c r="C33" s="539"/>
      <c r="D33" s="539"/>
      <c r="E33" s="52"/>
      <c r="F33" s="54"/>
    </row>
    <row r="34" spans="1:6" ht="12.75" customHeight="1">
      <c r="A34" s="452"/>
      <c r="B34" s="51"/>
      <c r="C34" s="51"/>
      <c r="D34" s="51"/>
      <c r="E34" s="159"/>
      <c r="F34" s="159"/>
    </row>
    <row r="35" spans="1:6" ht="63.75" customHeight="1">
      <c r="A35" s="458">
        <v>3.1</v>
      </c>
      <c r="B35" s="48" t="s">
        <v>105</v>
      </c>
      <c r="C35" s="55" t="s">
        <v>93</v>
      </c>
      <c r="D35" s="56">
        <v>9</v>
      </c>
      <c r="E35" s="183"/>
      <c r="F35" s="32"/>
    </row>
    <row r="36" spans="1:6" ht="12" customHeight="1">
      <c r="A36" s="452"/>
      <c r="B36" s="167"/>
      <c r="C36" s="164"/>
      <c r="D36" s="161"/>
      <c r="E36" s="189"/>
      <c r="F36" s="189"/>
    </row>
    <row r="37" spans="1:6" ht="47.25" customHeight="1">
      <c r="A37" s="458">
        <v>3.2</v>
      </c>
      <c r="B37" s="48" t="s">
        <v>106</v>
      </c>
      <c r="C37" s="55" t="s">
        <v>107</v>
      </c>
      <c r="D37" s="56">
        <v>8</v>
      </c>
      <c r="E37" s="183"/>
      <c r="F37" s="32"/>
    </row>
    <row r="38" spans="1:6" ht="12.75" customHeight="1">
      <c r="A38" s="452"/>
      <c r="B38" s="167"/>
      <c r="C38" s="164"/>
      <c r="D38" s="161"/>
      <c r="E38" s="189"/>
      <c r="F38" s="189"/>
    </row>
    <row r="39" spans="1:6" ht="47.25" customHeight="1">
      <c r="A39" s="458">
        <v>3.3</v>
      </c>
      <c r="B39" s="48" t="s">
        <v>108</v>
      </c>
      <c r="C39" s="55" t="s">
        <v>93</v>
      </c>
      <c r="D39" s="56">
        <v>3</v>
      </c>
      <c r="E39" s="183"/>
      <c r="F39" s="32"/>
    </row>
    <row r="40" spans="1:6" ht="13.5" customHeight="1">
      <c r="A40" s="452"/>
      <c r="B40" s="167"/>
      <c r="C40" s="164"/>
      <c r="D40" s="161"/>
      <c r="E40" s="189"/>
      <c r="F40" s="189"/>
    </row>
    <row r="41" spans="1:6" ht="45.75" customHeight="1">
      <c r="A41" s="458">
        <v>3.4</v>
      </c>
      <c r="B41" s="48" t="s">
        <v>300</v>
      </c>
      <c r="C41" s="55" t="s">
        <v>93</v>
      </c>
      <c r="D41" s="56">
        <v>6</v>
      </c>
      <c r="E41" s="189"/>
      <c r="F41" s="32"/>
    </row>
    <row r="42" spans="1:6" ht="13.5" customHeight="1">
      <c r="A42" s="452"/>
      <c r="B42" s="51"/>
      <c r="C42" s="172"/>
      <c r="D42" s="161"/>
      <c r="E42" s="189"/>
      <c r="F42" s="189"/>
    </row>
    <row r="43" spans="1:6" ht="90.75" customHeight="1">
      <c r="A43" s="458">
        <v>3.5</v>
      </c>
      <c r="B43" s="48" t="s">
        <v>301</v>
      </c>
      <c r="C43" s="55" t="s">
        <v>100</v>
      </c>
      <c r="D43" s="56">
        <v>30</v>
      </c>
      <c r="E43" s="189"/>
      <c r="F43" s="32"/>
    </row>
    <row r="44" spans="1:6" s="5" customFormat="1" ht="12" customHeight="1">
      <c r="A44" s="459"/>
      <c r="B44" s="12"/>
      <c r="C44" s="44"/>
      <c r="D44" s="177"/>
      <c r="E44" s="189"/>
      <c r="F44" s="189"/>
    </row>
    <row r="45" spans="1:6" ht="15.75" customHeight="1">
      <c r="A45" s="458">
        <v>3.6</v>
      </c>
      <c r="B45" s="48" t="s">
        <v>138</v>
      </c>
      <c r="C45" s="180" t="s">
        <v>107</v>
      </c>
      <c r="D45" s="181">
        <v>24</v>
      </c>
      <c r="E45" s="189"/>
      <c r="F45" s="32"/>
    </row>
    <row r="46" spans="5:6" ht="12" customHeight="1">
      <c r="E46" s="189"/>
      <c r="F46" s="189"/>
    </row>
    <row r="47" spans="1:6" ht="16.5" customHeight="1">
      <c r="A47" s="458">
        <v>3.7</v>
      </c>
      <c r="B47" s="48" t="s">
        <v>220</v>
      </c>
      <c r="C47" s="180" t="s">
        <v>100</v>
      </c>
      <c r="D47" s="181">
        <v>10</v>
      </c>
      <c r="E47" s="189"/>
      <c r="F47" s="32"/>
    </row>
    <row r="48" spans="1:4" ht="15">
      <c r="A48" s="458"/>
      <c r="B48" s="48"/>
      <c r="C48" s="180"/>
      <c r="D48" s="181"/>
    </row>
    <row r="49" ht="14.25" customHeight="1"/>
    <row r="50" spans="1:6" ht="15.75">
      <c r="A50" s="455"/>
      <c r="B50" s="530" t="s">
        <v>221</v>
      </c>
      <c r="C50" s="530"/>
      <c r="D50" s="14"/>
      <c r="E50" s="52"/>
      <c r="F50" s="15">
        <f>SUM(F35,F37,F39,F41,F43,F45,F47)</f>
        <v>0</v>
      </c>
    </row>
    <row r="51" ht="12.75" customHeight="1"/>
    <row r="52" ht="12.75" customHeight="1"/>
    <row r="53" spans="1:6" ht="15.75">
      <c r="A53" s="457">
        <v>4</v>
      </c>
      <c r="B53" s="539" t="s">
        <v>115</v>
      </c>
      <c r="C53" s="539"/>
      <c r="D53" s="539"/>
      <c r="E53" s="52"/>
      <c r="F53" s="54"/>
    </row>
    <row r="54" ht="12.75" customHeight="1"/>
    <row r="55" spans="1:6" ht="64.5" customHeight="1">
      <c r="A55" s="458">
        <v>4.1</v>
      </c>
      <c r="B55" s="48" t="s">
        <v>196</v>
      </c>
      <c r="C55" s="55" t="s">
        <v>93</v>
      </c>
      <c r="D55" s="56">
        <v>9</v>
      </c>
      <c r="E55" s="183"/>
      <c r="F55" s="32"/>
    </row>
    <row r="56" spans="3:6" ht="15">
      <c r="C56" s="60"/>
      <c r="D56" s="61"/>
      <c r="E56" s="189"/>
      <c r="F56" s="189"/>
    </row>
    <row r="57" spans="1:6" ht="45">
      <c r="A57" s="458">
        <v>4.2</v>
      </c>
      <c r="B57" s="48" t="s">
        <v>117</v>
      </c>
      <c r="C57" s="55" t="s">
        <v>93</v>
      </c>
      <c r="D57" s="56">
        <v>3</v>
      </c>
      <c r="E57" s="183"/>
      <c r="F57" s="32"/>
    </row>
    <row r="58" spans="3:6" ht="15">
      <c r="C58" s="60"/>
      <c r="D58" s="61"/>
      <c r="E58" s="189"/>
      <c r="F58" s="189"/>
    </row>
    <row r="59" spans="1:6" ht="33.75" customHeight="1">
      <c r="A59" s="458">
        <v>4.3</v>
      </c>
      <c r="B59" s="48" t="s">
        <v>109</v>
      </c>
      <c r="C59" s="55" t="s">
        <v>93</v>
      </c>
      <c r="D59" s="56">
        <v>6</v>
      </c>
      <c r="E59" s="183"/>
      <c r="F59" s="32"/>
    </row>
    <row r="60" spans="3:6" ht="15">
      <c r="C60" s="60"/>
      <c r="D60" s="62"/>
      <c r="E60" s="189"/>
      <c r="F60" s="189"/>
    </row>
    <row r="61" spans="1:6" ht="63" customHeight="1">
      <c r="A61" s="458">
        <v>4.4</v>
      </c>
      <c r="B61" s="48" t="s">
        <v>413</v>
      </c>
      <c r="C61" s="55" t="s">
        <v>100</v>
      </c>
      <c r="D61" s="56">
        <v>140</v>
      </c>
      <c r="E61" s="183"/>
      <c r="F61" s="32"/>
    </row>
    <row r="62" spans="3:6" ht="15">
      <c r="C62" s="60"/>
      <c r="D62" s="61"/>
      <c r="E62" s="189"/>
      <c r="F62" s="189"/>
    </row>
    <row r="63" spans="1:6" ht="33" customHeight="1">
      <c r="A63" s="458">
        <v>4.5</v>
      </c>
      <c r="B63" s="48" t="s">
        <v>302</v>
      </c>
      <c r="C63" s="55" t="s">
        <v>121</v>
      </c>
      <c r="D63" s="19">
        <v>2</v>
      </c>
      <c r="E63" s="183"/>
      <c r="F63" s="32"/>
    </row>
    <row r="64" spans="3:6" ht="15">
      <c r="C64" s="60"/>
      <c r="D64" s="62"/>
      <c r="E64" s="189"/>
      <c r="F64" s="189"/>
    </row>
    <row r="65" spans="1:6" ht="30">
      <c r="A65" s="458">
        <v>4.6</v>
      </c>
      <c r="B65" s="48" t="s">
        <v>303</v>
      </c>
      <c r="C65" s="55" t="s">
        <v>90</v>
      </c>
      <c r="D65" s="19">
        <v>1</v>
      </c>
      <c r="E65" s="183"/>
      <c r="F65" s="32"/>
    </row>
    <row r="66" spans="4:6" ht="15">
      <c r="D66" s="64"/>
      <c r="E66" s="189"/>
      <c r="F66" s="189"/>
    </row>
    <row r="67" spans="1:6" ht="30">
      <c r="A67" s="461">
        <v>4.7</v>
      </c>
      <c r="B67" s="57" t="s">
        <v>407</v>
      </c>
      <c r="C67" s="49" t="s">
        <v>121</v>
      </c>
      <c r="D67" s="66">
        <v>1</v>
      </c>
      <c r="E67" s="189"/>
      <c r="F67" s="32"/>
    </row>
    <row r="68" spans="5:6" ht="15">
      <c r="E68" s="189"/>
      <c r="F68" s="189"/>
    </row>
    <row r="69" spans="1:6" ht="30">
      <c r="A69" s="458">
        <v>4.8</v>
      </c>
      <c r="B69" s="48" t="s">
        <v>304</v>
      </c>
      <c r="C69" s="55" t="s">
        <v>121</v>
      </c>
      <c r="D69" s="19">
        <v>4</v>
      </c>
      <c r="E69" s="183"/>
      <c r="F69" s="32"/>
    </row>
    <row r="71" spans="1:6" ht="30">
      <c r="A71" s="458">
        <v>4.9</v>
      </c>
      <c r="B71" s="48" t="s">
        <v>408</v>
      </c>
      <c r="C71" s="55" t="s">
        <v>121</v>
      </c>
      <c r="D71" s="19">
        <v>1</v>
      </c>
      <c r="E71" s="183"/>
      <c r="F71" s="32"/>
    </row>
    <row r="74" spans="1:6" ht="15.75">
      <c r="A74" s="455"/>
      <c r="B74" s="530" t="s">
        <v>123</v>
      </c>
      <c r="C74" s="530"/>
      <c r="D74" s="14"/>
      <c r="E74" s="52"/>
      <c r="F74" s="15">
        <f>SUM(F55,F57,F59,F61,F63,F65,F67,F69,F71)</f>
        <v>0</v>
      </c>
    </row>
    <row r="77" spans="1:6" ht="15.75">
      <c r="A77" s="457">
        <v>5</v>
      </c>
      <c r="B77" s="539" t="s">
        <v>198</v>
      </c>
      <c r="C77" s="539"/>
      <c r="D77" s="539"/>
      <c r="E77" s="52"/>
      <c r="F77" s="54"/>
    </row>
    <row r="78" spans="2:6" ht="13.5" customHeight="1">
      <c r="B78" s="195"/>
      <c r="E78" s="189"/>
      <c r="F78" s="189"/>
    </row>
    <row r="79" spans="1:6" ht="66" customHeight="1">
      <c r="A79" s="490">
        <v>5.1</v>
      </c>
      <c r="B79" s="196" t="s">
        <v>305</v>
      </c>
      <c r="C79" s="55" t="s">
        <v>121</v>
      </c>
      <c r="D79" s="19">
        <v>10</v>
      </c>
      <c r="E79" s="183"/>
      <c r="F79" s="32"/>
    </row>
    <row r="80" spans="1:6" ht="15">
      <c r="A80" s="490"/>
      <c r="B80" s="196"/>
      <c r="C80" s="55"/>
      <c r="D80" s="19"/>
      <c r="E80" s="183"/>
      <c r="F80" s="183"/>
    </row>
    <row r="81" spans="1:6" ht="33" customHeight="1">
      <c r="A81" s="490">
        <v>5.2</v>
      </c>
      <c r="B81" s="196" t="s">
        <v>127</v>
      </c>
      <c r="C81" s="55" t="s">
        <v>100</v>
      </c>
      <c r="D81" s="56">
        <v>432</v>
      </c>
      <c r="E81" s="183"/>
      <c r="F81" s="32"/>
    </row>
    <row r="82" spans="1:6" ht="15">
      <c r="A82" s="490"/>
      <c r="B82" s="196"/>
      <c r="C82" s="55"/>
      <c r="D82" s="19"/>
      <c r="E82" s="183"/>
      <c r="F82" s="183"/>
    </row>
    <row r="83" spans="1:6" ht="45" customHeight="1">
      <c r="A83" s="490">
        <v>5.3</v>
      </c>
      <c r="B83" s="192" t="s">
        <v>225</v>
      </c>
      <c r="C83" s="68" t="s">
        <v>107</v>
      </c>
      <c r="D83" s="69">
        <v>487</v>
      </c>
      <c r="E83" s="184"/>
      <c r="F83" s="32"/>
    </row>
    <row r="84" spans="1:6" ht="15">
      <c r="A84" s="490"/>
      <c r="B84" s="192"/>
      <c r="C84" s="68"/>
      <c r="D84" s="69"/>
      <c r="E84" s="184"/>
      <c r="F84" s="184"/>
    </row>
    <row r="85" spans="1:6" ht="45">
      <c r="A85" s="490">
        <v>5.4</v>
      </c>
      <c r="B85" s="192" t="s">
        <v>129</v>
      </c>
      <c r="C85" s="68" t="s">
        <v>121</v>
      </c>
      <c r="D85" s="69">
        <v>1</v>
      </c>
      <c r="E85" s="184"/>
      <c r="F85" s="32"/>
    </row>
    <row r="86" spans="1:6" ht="15">
      <c r="A86" s="490"/>
      <c r="B86" s="192"/>
      <c r="C86" s="68"/>
      <c r="D86" s="69"/>
      <c r="E86" s="184"/>
      <c r="F86" s="184"/>
    </row>
    <row r="87" spans="1:6" ht="30">
      <c r="A87" s="490">
        <v>5.5</v>
      </c>
      <c r="B87" s="192" t="s">
        <v>139</v>
      </c>
      <c r="C87" s="71" t="s">
        <v>100</v>
      </c>
      <c r="D87" s="185">
        <v>60</v>
      </c>
      <c r="E87" s="189"/>
      <c r="F87" s="32"/>
    </row>
    <row r="88" spans="1:6" ht="15">
      <c r="A88" s="490"/>
      <c r="B88" s="192"/>
      <c r="C88" s="72"/>
      <c r="D88" s="75"/>
      <c r="E88" s="189"/>
      <c r="F88" s="189"/>
    </row>
    <row r="89" spans="1:6" ht="30">
      <c r="A89" s="490">
        <v>5.6</v>
      </c>
      <c r="B89" s="192" t="s">
        <v>152</v>
      </c>
      <c r="C89" s="68" t="s">
        <v>121</v>
      </c>
      <c r="D89" s="74">
        <v>12</v>
      </c>
      <c r="E89" s="189"/>
      <c r="F89" s="32"/>
    </row>
    <row r="90" spans="1:6" ht="15">
      <c r="A90" s="490"/>
      <c r="B90" s="192"/>
      <c r="C90" s="72"/>
      <c r="D90" s="75"/>
      <c r="E90" s="189"/>
      <c r="F90" s="189"/>
    </row>
    <row r="91" spans="1:6" ht="45.75" customHeight="1">
      <c r="A91" s="490">
        <v>5.7</v>
      </c>
      <c r="B91" s="192" t="s">
        <v>231</v>
      </c>
      <c r="C91" s="68" t="s">
        <v>121</v>
      </c>
      <c r="D91" s="74">
        <v>12</v>
      </c>
      <c r="E91" s="189"/>
      <c r="F91" s="32"/>
    </row>
    <row r="92" spans="1:6" ht="15">
      <c r="A92" s="490"/>
      <c r="B92" s="192"/>
      <c r="C92" s="72"/>
      <c r="D92" s="75"/>
      <c r="E92" s="189"/>
      <c r="F92" s="189"/>
    </row>
    <row r="93" spans="1:6" ht="31.5" customHeight="1">
      <c r="A93" s="490" t="s">
        <v>350</v>
      </c>
      <c r="B93" s="192" t="s">
        <v>153</v>
      </c>
      <c r="C93" s="68" t="s">
        <v>107</v>
      </c>
      <c r="D93" s="69">
        <v>26</v>
      </c>
      <c r="E93" s="189"/>
      <c r="F93" s="32"/>
    </row>
    <row r="94" spans="1:4" ht="15">
      <c r="A94" s="490"/>
      <c r="B94" s="48"/>
      <c r="C94" s="72"/>
      <c r="D94" s="75"/>
    </row>
    <row r="95" spans="1:6" ht="30">
      <c r="A95" s="490" t="s">
        <v>351</v>
      </c>
      <c r="B95" s="48" t="s">
        <v>306</v>
      </c>
      <c r="C95" s="68" t="s">
        <v>93</v>
      </c>
      <c r="D95" s="69">
        <v>1.2</v>
      </c>
      <c r="E95" s="32"/>
      <c r="F95" s="33"/>
    </row>
    <row r="96" spans="1:6" ht="15">
      <c r="A96" s="490"/>
      <c r="B96" s="48"/>
      <c r="C96" s="49"/>
      <c r="D96" s="51"/>
      <c r="E96" s="32"/>
      <c r="F96" s="32"/>
    </row>
    <row r="97" spans="1:6" ht="30">
      <c r="A97" s="490" t="s">
        <v>352</v>
      </c>
      <c r="B97" s="192" t="s">
        <v>307</v>
      </c>
      <c r="C97" s="68" t="s">
        <v>121</v>
      </c>
      <c r="D97" s="74">
        <v>1</v>
      </c>
      <c r="E97" s="189"/>
      <c r="F97" s="32"/>
    </row>
    <row r="98" spans="1:4" ht="15">
      <c r="A98" s="490"/>
      <c r="B98" s="48"/>
      <c r="C98" s="72"/>
      <c r="D98" s="75"/>
    </row>
    <row r="99" spans="1:6" ht="30">
      <c r="A99" s="490" t="s">
        <v>353</v>
      </c>
      <c r="B99" s="192" t="s">
        <v>308</v>
      </c>
      <c r="C99" s="68" t="s">
        <v>121</v>
      </c>
      <c r="D99" s="74">
        <v>1</v>
      </c>
      <c r="E99" s="189"/>
      <c r="F99" s="32"/>
    </row>
    <row r="100" spans="1:4" ht="15">
      <c r="A100" s="458"/>
      <c r="B100" s="48"/>
      <c r="C100" s="72"/>
      <c r="D100" s="75"/>
    </row>
    <row r="101" spans="1:4" ht="15">
      <c r="A101" s="458"/>
      <c r="B101" s="48"/>
      <c r="C101" s="72"/>
      <c r="D101" s="73"/>
    </row>
    <row r="102" spans="2:6" ht="15.75">
      <c r="B102" s="530" t="s">
        <v>155</v>
      </c>
      <c r="C102" s="530"/>
      <c r="F102" s="15">
        <f>SUM(F79:F99)</f>
        <v>0</v>
      </c>
    </row>
    <row r="103" spans="2:6" ht="15.75">
      <c r="B103" s="20"/>
      <c r="C103" s="20"/>
      <c r="F103" s="21"/>
    </row>
    <row r="104" spans="2:6" ht="15.75">
      <c r="B104" s="20"/>
      <c r="C104" s="20"/>
      <c r="F104" s="21"/>
    </row>
    <row r="106" spans="2:6" ht="15.75">
      <c r="B106" s="538" t="s">
        <v>170</v>
      </c>
      <c r="C106" s="538"/>
      <c r="F106" s="15">
        <f>SUM(F6)</f>
        <v>0</v>
      </c>
    </row>
    <row r="107" spans="2:6" ht="15.75">
      <c r="B107" s="538" t="s">
        <v>171</v>
      </c>
      <c r="C107" s="538"/>
      <c r="F107" s="15">
        <f>SUM(F30)</f>
        <v>0</v>
      </c>
    </row>
    <row r="108" spans="2:6" ht="15.75">
      <c r="B108" s="538" t="s">
        <v>172</v>
      </c>
      <c r="C108" s="538"/>
      <c r="F108" s="15">
        <f>SUM(F50)</f>
        <v>0</v>
      </c>
    </row>
    <row r="109" spans="2:6" ht="15.75">
      <c r="B109" s="538" t="s">
        <v>173</v>
      </c>
      <c r="C109" s="538"/>
      <c r="F109" s="15">
        <f>SUM(F74)</f>
        <v>0</v>
      </c>
    </row>
    <row r="110" spans="2:6" ht="15.75">
      <c r="B110" s="538" t="s">
        <v>174</v>
      </c>
      <c r="C110" s="538"/>
      <c r="F110" s="15">
        <f>SUM(F102)</f>
        <v>0</v>
      </c>
    </row>
    <row r="111" ht="15" customHeight="1"/>
    <row r="112" spans="4:6" ht="15.75" customHeight="1">
      <c r="D112" s="538" t="s">
        <v>194</v>
      </c>
      <c r="E112" s="538"/>
      <c r="F112" s="197">
        <f>SUM(F106,F107,F108,F109,F110)</f>
        <v>0</v>
      </c>
    </row>
  </sheetData>
  <sheetProtection/>
  <mergeCells count="16">
    <mergeCell ref="A1:F1"/>
    <mergeCell ref="B6:C6"/>
    <mergeCell ref="B9:D9"/>
    <mergeCell ref="B30:C30"/>
    <mergeCell ref="B33:D33"/>
    <mergeCell ref="B50:C50"/>
    <mergeCell ref="B108:C108"/>
    <mergeCell ref="B109:C109"/>
    <mergeCell ref="B110:C110"/>
    <mergeCell ref="D112:E112"/>
    <mergeCell ref="B53:D53"/>
    <mergeCell ref="B74:C74"/>
    <mergeCell ref="B77:D77"/>
    <mergeCell ref="B102:C102"/>
    <mergeCell ref="B106:C106"/>
    <mergeCell ref="B107:C10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86"/>
  <sheetViews>
    <sheetView zoomScalePageLayoutView="0" workbookViewId="0" topLeftCell="A19">
      <selection activeCell="E13" sqref="E4:F13"/>
    </sheetView>
  </sheetViews>
  <sheetFormatPr defaultColWidth="9.140625" defaultRowHeight="12.75"/>
  <cols>
    <col min="1" max="1" width="5.8515625" style="2" customWidth="1"/>
    <col min="2" max="2" width="44.7109375" style="1" customWidth="1"/>
    <col min="3" max="3" width="9.140625" style="7" customWidth="1"/>
    <col min="4" max="4" width="12.8515625" style="6" customWidth="1"/>
    <col min="5" max="5" width="12.140625" style="3" customWidth="1"/>
    <col min="6" max="6" width="17.57421875" style="8" customWidth="1"/>
    <col min="7" max="16384" width="9.140625" style="3" customWidth="1"/>
  </cols>
  <sheetData>
    <row r="1" spans="1:6" s="4" customFormat="1" ht="20.25" customHeight="1">
      <c r="A1" s="521" t="s">
        <v>309</v>
      </c>
      <c r="B1" s="521"/>
      <c r="C1" s="521"/>
      <c r="D1" s="521"/>
      <c r="E1" s="521"/>
      <c r="F1" s="521"/>
    </row>
    <row r="2" ht="27.75" customHeight="1"/>
    <row r="3" spans="1:6" s="9" customFormat="1" ht="23.25" customHeight="1">
      <c r="A3" s="10"/>
      <c r="B3" s="12" t="s">
        <v>86</v>
      </c>
      <c r="C3" s="18" t="s">
        <v>56</v>
      </c>
      <c r="D3" s="25" t="s">
        <v>57</v>
      </c>
      <c r="E3" s="26" t="s">
        <v>87</v>
      </c>
      <c r="F3" s="27" t="s">
        <v>88</v>
      </c>
    </row>
    <row r="4" spans="1:6" s="9" customFormat="1" ht="21.75" customHeight="1">
      <c r="A4" s="18">
        <v>1</v>
      </c>
      <c r="B4" s="43" t="s">
        <v>255</v>
      </c>
      <c r="C4" s="44"/>
      <c r="D4" s="45"/>
      <c r="E4" s="46"/>
      <c r="F4" s="47"/>
    </row>
    <row r="5" spans="1:6" ht="33" customHeight="1">
      <c r="A5" s="23">
        <v>1.1</v>
      </c>
      <c r="B5" s="48" t="s">
        <v>310</v>
      </c>
      <c r="C5" s="68" t="s">
        <v>107</v>
      </c>
      <c r="D5" s="69">
        <v>35</v>
      </c>
      <c r="E5" s="32"/>
      <c r="F5" s="32"/>
    </row>
    <row r="6" spans="1:6" ht="13.5" customHeight="1">
      <c r="A6" s="28"/>
      <c r="B6" s="48"/>
      <c r="C6" s="49"/>
      <c r="D6" s="51"/>
      <c r="E6" s="32"/>
      <c r="F6" s="32"/>
    </row>
    <row r="7" spans="1:6" ht="19.5" customHeight="1">
      <c r="A7" s="23">
        <v>1.2</v>
      </c>
      <c r="B7" s="48" t="s">
        <v>311</v>
      </c>
      <c r="C7" s="68" t="s">
        <v>107</v>
      </c>
      <c r="D7" s="33">
        <v>65</v>
      </c>
      <c r="E7" s="32"/>
      <c r="F7" s="32"/>
    </row>
    <row r="8" spans="1:6" ht="12.75" customHeight="1">
      <c r="A8" s="28"/>
      <c r="B8" s="48"/>
      <c r="C8" s="49"/>
      <c r="D8" s="51"/>
      <c r="E8" s="32"/>
      <c r="F8" s="32"/>
    </row>
    <row r="9" spans="1:6" ht="15">
      <c r="A9" s="23">
        <v>1.3</v>
      </c>
      <c r="B9" s="48" t="s">
        <v>267</v>
      </c>
      <c r="C9" s="68" t="s">
        <v>100</v>
      </c>
      <c r="D9" s="69">
        <v>16</v>
      </c>
      <c r="E9" s="32"/>
      <c r="F9" s="32"/>
    </row>
    <row r="10" spans="5:6" ht="15">
      <c r="E10" s="34"/>
      <c r="F10" s="34"/>
    </row>
    <row r="11" spans="1:6" ht="15">
      <c r="A11" s="23">
        <v>1.4</v>
      </c>
      <c r="B11" s="48" t="s">
        <v>268</v>
      </c>
      <c r="C11" s="68" t="s">
        <v>100</v>
      </c>
      <c r="D11" s="69">
        <v>5</v>
      </c>
      <c r="E11" s="32"/>
      <c r="F11" s="32"/>
    </row>
    <row r="12" spans="5:6" ht="15">
      <c r="E12" s="34"/>
      <c r="F12" s="34"/>
    </row>
    <row r="13" spans="1:6" ht="33.75" customHeight="1">
      <c r="A13" s="23">
        <v>1.5</v>
      </c>
      <c r="B13" s="48" t="s">
        <v>167</v>
      </c>
      <c r="C13" s="68" t="s">
        <v>90</v>
      </c>
      <c r="D13" s="69">
        <v>1</v>
      </c>
      <c r="E13" s="32"/>
      <c r="F13" s="32"/>
    </row>
    <row r="14" spans="1:6" ht="15">
      <c r="A14" s="28"/>
      <c r="B14" s="48"/>
      <c r="C14" s="49"/>
      <c r="D14" s="51"/>
      <c r="E14" s="159"/>
      <c r="F14" s="159"/>
    </row>
    <row r="15" spans="1:4" ht="15">
      <c r="A15" s="23"/>
      <c r="B15" s="48"/>
      <c r="C15" s="68"/>
      <c r="D15" s="74"/>
    </row>
    <row r="16" spans="1:6" s="9" customFormat="1" ht="15" customHeight="1">
      <c r="A16" s="17"/>
      <c r="B16" s="17"/>
      <c r="C16" s="17"/>
      <c r="D16" s="17"/>
      <c r="E16" s="17"/>
      <c r="F16" s="17"/>
    </row>
    <row r="17" spans="1:6" s="9" customFormat="1" ht="15" customHeight="1">
      <c r="A17" s="17"/>
      <c r="B17" s="17"/>
      <c r="C17" s="17"/>
      <c r="D17" s="17"/>
      <c r="E17" s="17"/>
      <c r="F17" s="17"/>
    </row>
    <row r="18" spans="1:6" s="9" customFormat="1" ht="18.75" customHeight="1">
      <c r="A18" s="13"/>
      <c r="B18" s="530" t="s">
        <v>54</v>
      </c>
      <c r="C18" s="530"/>
      <c r="D18" s="14"/>
      <c r="E18" s="198" t="s">
        <v>312</v>
      </c>
      <c r="F18" s="148">
        <f>SUM(F5,F7,F9,F11,F13)</f>
        <v>0</v>
      </c>
    </row>
    <row r="19" spans="1:6" s="9" customFormat="1" ht="14.25" customHeight="1">
      <c r="A19" s="17"/>
      <c r="B19" s="17"/>
      <c r="C19" s="17"/>
      <c r="D19" s="17"/>
      <c r="E19" s="17"/>
      <c r="F19" s="17"/>
    </row>
    <row r="20" spans="1:6" s="9" customFormat="1" ht="13.5" customHeight="1">
      <c r="A20" s="17"/>
      <c r="B20" s="17"/>
      <c r="C20" s="17"/>
      <c r="D20" s="17"/>
      <c r="E20" s="17"/>
      <c r="F20" s="17"/>
    </row>
    <row r="21" spans="2:6" ht="12.75" customHeight="1">
      <c r="B21" s="2"/>
      <c r="C21" s="2"/>
      <c r="D21" s="2"/>
      <c r="E21" s="2"/>
      <c r="F21" s="2"/>
    </row>
    <row r="22" spans="2:6" ht="15.75" customHeight="1">
      <c r="B22" s="2"/>
      <c r="C22" s="2"/>
      <c r="D22" s="2"/>
      <c r="E22" s="2"/>
      <c r="F22" s="2"/>
    </row>
    <row r="23" spans="2:6" ht="11.25" customHeight="1">
      <c r="B23" s="2"/>
      <c r="C23" s="2"/>
      <c r="D23" s="2"/>
      <c r="E23" s="2"/>
      <c r="F23" s="2"/>
    </row>
    <row r="24" spans="2:6" ht="18.75" customHeight="1">
      <c r="B24" s="2"/>
      <c r="C24" s="2"/>
      <c r="D24" s="2"/>
      <c r="E24" s="2"/>
      <c r="F24" s="2"/>
    </row>
    <row r="25" spans="2:6" ht="21" customHeight="1">
      <c r="B25" s="2"/>
      <c r="C25" s="2"/>
      <c r="D25" s="2"/>
      <c r="E25" s="2"/>
      <c r="F25" s="2"/>
    </row>
    <row r="26" spans="2:6" ht="15" customHeight="1">
      <c r="B26" s="2"/>
      <c r="C26" s="2"/>
      <c r="D26" s="2"/>
      <c r="E26" s="2"/>
      <c r="F26" s="2"/>
    </row>
    <row r="27" spans="2:6" ht="15" customHeight="1">
      <c r="B27" s="2"/>
      <c r="C27" s="2"/>
      <c r="D27" s="2"/>
      <c r="E27" s="2"/>
      <c r="F27" s="2"/>
    </row>
    <row r="28" spans="2:6" ht="15" customHeight="1">
      <c r="B28" s="24"/>
      <c r="C28" s="24"/>
      <c r="D28" s="24"/>
      <c r="E28" s="24"/>
      <c r="F28" s="24"/>
    </row>
    <row r="29" ht="15" customHeight="1"/>
    <row r="30" spans="4:5" ht="20.25" customHeight="1">
      <c r="D30" s="24"/>
      <c r="E30" s="24"/>
    </row>
    <row r="31" spans="1:6" ht="15" customHeight="1">
      <c r="A31" s="16"/>
      <c r="B31" s="16"/>
      <c r="C31" s="16"/>
      <c r="D31" s="16"/>
      <c r="E31" s="16"/>
      <c r="F31" s="16"/>
    </row>
    <row r="32" spans="1:6" ht="15" customHeight="1">
      <c r="A32" s="16"/>
      <c r="B32" s="16"/>
      <c r="C32" s="16"/>
      <c r="D32" s="16"/>
      <c r="E32" s="16"/>
      <c r="F32" s="16"/>
    </row>
    <row r="33" spans="1:6" ht="15" customHeight="1">
      <c r="A33" s="16"/>
      <c r="B33" s="16"/>
      <c r="C33" s="16"/>
      <c r="D33" s="16"/>
      <c r="E33" s="16"/>
      <c r="F33" s="16"/>
    </row>
    <row r="34" spans="1:6" ht="15" customHeight="1">
      <c r="A34" s="16"/>
      <c r="B34" s="16"/>
      <c r="C34" s="16"/>
      <c r="D34" s="16"/>
      <c r="E34" s="16"/>
      <c r="F34" s="16"/>
    </row>
    <row r="35" spans="1:6" ht="15" customHeight="1">
      <c r="A35" s="16"/>
      <c r="B35" s="16"/>
      <c r="C35" s="16"/>
      <c r="D35" s="16"/>
      <c r="E35" s="16"/>
      <c r="F35" s="16"/>
    </row>
    <row r="36" spans="1:6" ht="15" customHeight="1">
      <c r="A36" s="16"/>
      <c r="B36" s="16"/>
      <c r="C36" s="16"/>
      <c r="D36" s="16"/>
      <c r="E36" s="16"/>
      <c r="F36" s="16"/>
    </row>
    <row r="37" spans="1:6" ht="11.25" customHeight="1">
      <c r="A37" s="16"/>
      <c r="B37" s="16"/>
      <c r="C37" s="16"/>
      <c r="D37" s="16"/>
      <c r="E37" s="16"/>
      <c r="F37" s="16"/>
    </row>
    <row r="38" spans="1:6" ht="15" customHeight="1">
      <c r="A38" s="16"/>
      <c r="B38" s="16"/>
      <c r="C38" s="16"/>
      <c r="D38" s="16"/>
      <c r="E38" s="16"/>
      <c r="F38" s="16"/>
    </row>
    <row r="39" spans="1:6" ht="11.25" customHeight="1">
      <c r="A39" s="16"/>
      <c r="B39" s="16"/>
      <c r="C39" s="16"/>
      <c r="D39" s="16"/>
      <c r="E39" s="16"/>
      <c r="F39" s="16"/>
    </row>
    <row r="40" spans="1:6" ht="15.75" customHeight="1">
      <c r="A40" s="16"/>
      <c r="B40" s="16"/>
      <c r="C40" s="16"/>
      <c r="D40" s="16"/>
      <c r="E40" s="16"/>
      <c r="F40" s="16"/>
    </row>
    <row r="41" spans="1:6" ht="11.25" customHeight="1">
      <c r="A41" s="16"/>
      <c r="B41" s="16"/>
      <c r="C41" s="16"/>
      <c r="D41" s="16"/>
      <c r="E41" s="16"/>
      <c r="F41" s="16"/>
    </row>
    <row r="42" spans="1:6" ht="11.25" customHeight="1">
      <c r="A42" s="16"/>
      <c r="B42" s="16"/>
      <c r="C42" s="16"/>
      <c r="D42" s="16"/>
      <c r="E42" s="16"/>
      <c r="F42" s="16"/>
    </row>
    <row r="43" spans="1:6" ht="15.75" customHeight="1">
      <c r="A43" s="16"/>
      <c r="B43" s="16"/>
      <c r="C43" s="16"/>
      <c r="D43" s="16"/>
      <c r="E43" s="16"/>
      <c r="F43" s="16"/>
    </row>
    <row r="44" spans="1:6" ht="11.25" customHeight="1">
      <c r="A44" s="16"/>
      <c r="B44" s="16"/>
      <c r="C44" s="16"/>
      <c r="D44" s="16"/>
      <c r="E44" s="16"/>
      <c r="F44" s="16"/>
    </row>
    <row r="45" spans="1:6" ht="15" customHeight="1">
      <c r="A45" s="16"/>
      <c r="B45" s="16"/>
      <c r="C45" s="16"/>
      <c r="D45" s="16"/>
      <c r="E45" s="16"/>
      <c r="F45" s="16"/>
    </row>
    <row r="46" spans="1:6" ht="11.25" customHeight="1">
      <c r="A46" s="16"/>
      <c r="B46" s="16"/>
      <c r="C46" s="16"/>
      <c r="D46" s="16"/>
      <c r="E46" s="16"/>
      <c r="F46" s="16"/>
    </row>
    <row r="47" spans="1:6" ht="15" customHeight="1">
      <c r="A47" s="16"/>
      <c r="B47" s="16"/>
      <c r="C47" s="16"/>
      <c r="D47" s="16"/>
      <c r="E47" s="16"/>
      <c r="F47" s="16"/>
    </row>
    <row r="48" spans="1:6" ht="11.25" customHeight="1">
      <c r="A48" s="16"/>
      <c r="B48" s="16"/>
      <c r="C48" s="16"/>
      <c r="D48" s="16"/>
      <c r="E48" s="16"/>
      <c r="F48" s="16"/>
    </row>
    <row r="49" spans="1:6" ht="15" customHeight="1">
      <c r="A49" s="16"/>
      <c r="B49" s="16"/>
      <c r="C49" s="16"/>
      <c r="D49" s="16"/>
      <c r="E49" s="16"/>
      <c r="F49" s="16"/>
    </row>
    <row r="50" spans="1:6" ht="11.25" customHeight="1">
      <c r="A50" s="16"/>
      <c r="B50" s="16"/>
      <c r="C50" s="16"/>
      <c r="D50" s="16"/>
      <c r="E50" s="16"/>
      <c r="F50" s="16"/>
    </row>
    <row r="51" spans="1:6" ht="15" customHeight="1">
      <c r="A51" s="16"/>
      <c r="B51" s="16"/>
      <c r="C51" s="16"/>
      <c r="D51" s="16"/>
      <c r="E51" s="16"/>
      <c r="F51" s="16"/>
    </row>
    <row r="52" spans="1:6" ht="11.25" customHeight="1">
      <c r="A52" s="16"/>
      <c r="B52" s="16"/>
      <c r="C52" s="16"/>
      <c r="D52" s="16"/>
      <c r="E52" s="16"/>
      <c r="F52" s="16"/>
    </row>
    <row r="53" spans="1:6" ht="15" customHeight="1">
      <c r="A53" s="16"/>
      <c r="B53" s="16"/>
      <c r="C53" s="16"/>
      <c r="D53" s="16"/>
      <c r="E53" s="16"/>
      <c r="F53" s="16"/>
    </row>
    <row r="54" spans="1:6" ht="15" customHeight="1">
      <c r="A54" s="16"/>
      <c r="B54" s="16"/>
      <c r="C54" s="16"/>
      <c r="D54" s="16"/>
      <c r="E54" s="16"/>
      <c r="F54" s="16"/>
    </row>
    <row r="55" spans="1:6" ht="15" customHeight="1">
      <c r="A55" s="16"/>
      <c r="B55" s="16"/>
      <c r="C55" s="16"/>
      <c r="D55" s="16"/>
      <c r="E55" s="16"/>
      <c r="F55" s="16"/>
    </row>
    <row r="56" spans="1:6" ht="15" customHeight="1">
      <c r="A56" s="16"/>
      <c r="B56" s="16"/>
      <c r="C56" s="16"/>
      <c r="D56" s="16"/>
      <c r="E56" s="16"/>
      <c r="F56" s="16"/>
    </row>
    <row r="57" spans="1:6" ht="11.25" customHeight="1">
      <c r="A57" s="16"/>
      <c r="B57" s="16"/>
      <c r="C57" s="16"/>
      <c r="D57" s="16"/>
      <c r="E57" s="16"/>
      <c r="F57" s="16"/>
    </row>
    <row r="58" spans="1:6" ht="15" customHeight="1">
      <c r="A58" s="16"/>
      <c r="B58" s="16"/>
      <c r="C58" s="16"/>
      <c r="D58" s="16"/>
      <c r="E58" s="16"/>
      <c r="F58" s="16"/>
    </row>
    <row r="59" spans="1:6" ht="15" customHeight="1">
      <c r="A59" s="16"/>
      <c r="B59" s="16"/>
      <c r="C59" s="16"/>
      <c r="D59" s="16"/>
      <c r="E59" s="16"/>
      <c r="F59" s="16"/>
    </row>
    <row r="60" spans="1:6" ht="15" customHeight="1">
      <c r="A60" s="16"/>
      <c r="B60" s="16"/>
      <c r="C60" s="16"/>
      <c r="D60" s="16"/>
      <c r="E60" s="16"/>
      <c r="F60" s="16"/>
    </row>
    <row r="61" spans="1:6" ht="15" customHeight="1">
      <c r="A61" s="16"/>
      <c r="B61" s="16"/>
      <c r="C61" s="16"/>
      <c r="D61" s="16"/>
      <c r="E61" s="16"/>
      <c r="F61" s="16"/>
    </row>
    <row r="62" spans="1:6" ht="15" customHeight="1">
      <c r="A62" s="16"/>
      <c r="B62" s="16"/>
      <c r="C62" s="16"/>
      <c r="D62" s="16"/>
      <c r="E62" s="16"/>
      <c r="F62" s="16"/>
    </row>
    <row r="63" spans="1:6" ht="15" customHeight="1">
      <c r="A63" s="16"/>
      <c r="B63" s="16"/>
      <c r="C63" s="16"/>
      <c r="D63" s="16"/>
      <c r="E63" s="16"/>
      <c r="F63" s="16"/>
    </row>
    <row r="64" spans="1:6" ht="33.75" customHeight="1">
      <c r="A64" s="16"/>
      <c r="B64" s="16"/>
      <c r="C64" s="16"/>
      <c r="D64" s="16"/>
      <c r="E64" s="16"/>
      <c r="F64" s="16"/>
    </row>
    <row r="65" spans="1:6" ht="15" customHeight="1">
      <c r="A65" s="16"/>
      <c r="B65" s="16"/>
      <c r="C65" s="16"/>
      <c r="D65" s="16"/>
      <c r="E65" s="16"/>
      <c r="F65" s="16"/>
    </row>
    <row r="66" spans="1:6" ht="15" customHeight="1">
      <c r="A66" s="16"/>
      <c r="B66" s="16"/>
      <c r="C66" s="16"/>
      <c r="D66" s="16"/>
      <c r="E66" s="16"/>
      <c r="F66" s="16"/>
    </row>
    <row r="67" spans="1:6" ht="15" customHeight="1">
      <c r="A67" s="16"/>
      <c r="B67" s="16"/>
      <c r="C67" s="16"/>
      <c r="D67" s="16"/>
      <c r="E67" s="16"/>
      <c r="F67" s="16"/>
    </row>
    <row r="68" spans="1:6" ht="15" customHeight="1">
      <c r="A68" s="16"/>
      <c r="B68" s="16"/>
      <c r="C68" s="16"/>
      <c r="D68" s="16"/>
      <c r="E68" s="16"/>
      <c r="F68" s="16"/>
    </row>
    <row r="69" spans="1:6" ht="15" customHeight="1">
      <c r="A69" s="16"/>
      <c r="B69" s="16"/>
      <c r="C69" s="16"/>
      <c r="D69" s="16"/>
      <c r="E69" s="16"/>
      <c r="F69" s="16"/>
    </row>
    <row r="70" spans="1:6" ht="15" customHeight="1">
      <c r="A70" s="16"/>
      <c r="B70" s="16"/>
      <c r="C70" s="16"/>
      <c r="D70" s="16"/>
      <c r="E70" s="16"/>
      <c r="F70" s="16"/>
    </row>
    <row r="71" spans="1:6" ht="15" customHeight="1">
      <c r="A71" s="16"/>
      <c r="B71" s="16"/>
      <c r="C71" s="16"/>
      <c r="D71" s="16"/>
      <c r="E71" s="16"/>
      <c r="F71" s="16"/>
    </row>
    <row r="72" spans="1:6" ht="15" customHeight="1">
      <c r="A72" s="16"/>
      <c r="B72" s="16"/>
      <c r="C72" s="16"/>
      <c r="D72" s="16"/>
      <c r="E72" s="16"/>
      <c r="F72" s="16"/>
    </row>
    <row r="73" spans="1:6" ht="15" customHeight="1">
      <c r="A73" s="16"/>
      <c r="B73" s="16"/>
      <c r="C73" s="16"/>
      <c r="D73" s="16"/>
      <c r="E73" s="16"/>
      <c r="F73" s="16"/>
    </row>
    <row r="74" spans="1:6" ht="15" customHeight="1">
      <c r="A74" s="16"/>
      <c r="B74" s="16"/>
      <c r="C74" s="16"/>
      <c r="D74" s="16"/>
      <c r="E74" s="16"/>
      <c r="F74" s="16"/>
    </row>
    <row r="75" spans="1:6" ht="15" customHeight="1">
      <c r="A75" s="16"/>
      <c r="B75" s="16"/>
      <c r="C75" s="16"/>
      <c r="D75" s="16"/>
      <c r="E75" s="16"/>
      <c r="F75" s="16"/>
    </row>
    <row r="76" spans="1:6" ht="15" customHeight="1">
      <c r="A76" s="16"/>
      <c r="B76" s="16"/>
      <c r="C76" s="16"/>
      <c r="D76" s="16"/>
      <c r="E76" s="16"/>
      <c r="F76" s="16"/>
    </row>
    <row r="77" spans="1:6" ht="15" customHeight="1">
      <c r="A77" s="16"/>
      <c r="B77" s="16"/>
      <c r="C77" s="16"/>
      <c r="D77" s="16"/>
      <c r="E77" s="16"/>
      <c r="F77" s="16"/>
    </row>
    <row r="78" spans="1:6" ht="15" customHeight="1">
      <c r="A78" s="16"/>
      <c r="B78" s="16"/>
      <c r="C78" s="16"/>
      <c r="D78" s="16"/>
      <c r="E78" s="16"/>
      <c r="F78" s="16"/>
    </row>
    <row r="79" spans="1:6" ht="15" customHeight="1">
      <c r="A79" s="16"/>
      <c r="B79" s="16"/>
      <c r="C79" s="16"/>
      <c r="D79" s="16"/>
      <c r="E79" s="16"/>
      <c r="F79" s="16"/>
    </row>
    <row r="80" spans="1:6" ht="15" customHeight="1">
      <c r="A80" s="16"/>
      <c r="B80" s="16"/>
      <c r="C80" s="16"/>
      <c r="D80" s="16"/>
      <c r="E80" s="16"/>
      <c r="F80" s="16"/>
    </row>
    <row r="81" spans="1:6" ht="15" customHeight="1">
      <c r="A81" s="16"/>
      <c r="B81" s="16"/>
      <c r="C81" s="16"/>
      <c r="D81" s="16"/>
      <c r="E81" s="16"/>
      <c r="F81" s="16"/>
    </row>
    <row r="82" spans="1:6" ht="15" customHeight="1">
      <c r="A82" s="16"/>
      <c r="B82" s="16"/>
      <c r="C82" s="16"/>
      <c r="D82" s="16"/>
      <c r="E82" s="16"/>
      <c r="F82" s="16"/>
    </row>
    <row r="83" spans="1:6" ht="15" customHeight="1">
      <c r="A83" s="16"/>
      <c r="B83" s="16"/>
      <c r="C83" s="16"/>
      <c r="D83" s="16"/>
      <c r="E83" s="16"/>
      <c r="F83" s="16"/>
    </row>
    <row r="84" spans="1:6" ht="15.75" customHeight="1">
      <c r="A84" s="16"/>
      <c r="B84" s="16"/>
      <c r="C84" s="16"/>
      <c r="D84" s="16"/>
      <c r="E84" s="16"/>
      <c r="F84" s="16"/>
    </row>
    <row r="85" spans="2:6" ht="15.75">
      <c r="B85" s="20"/>
      <c r="C85" s="20"/>
      <c r="F85" s="21"/>
    </row>
    <row r="86" spans="2:6" ht="15.75">
      <c r="B86" s="20"/>
      <c r="C86" s="20"/>
      <c r="F86" s="21"/>
    </row>
    <row r="95" ht="15.75" customHeight="1"/>
  </sheetData>
  <sheetProtection/>
  <mergeCells count="2">
    <mergeCell ref="A1:F1"/>
    <mergeCell ref="B18:C1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36"/>
  <sheetViews>
    <sheetView zoomScalePageLayoutView="0" workbookViewId="0" topLeftCell="A73">
      <selection activeCell="E44" sqref="E44:F68"/>
    </sheetView>
  </sheetViews>
  <sheetFormatPr defaultColWidth="9.140625" defaultRowHeight="12.75"/>
  <cols>
    <col min="1" max="1" width="5.8515625" style="2" customWidth="1"/>
    <col min="2" max="2" width="44.7109375" style="1" customWidth="1"/>
    <col min="3" max="3" width="9.140625" style="7" customWidth="1"/>
    <col min="4" max="4" width="12.8515625" style="6" customWidth="1"/>
    <col min="5" max="5" width="12.140625" style="3" customWidth="1"/>
    <col min="6" max="6" width="17.57421875" style="8" customWidth="1"/>
    <col min="7" max="16384" width="9.140625" style="3" customWidth="1"/>
  </cols>
  <sheetData>
    <row r="1" spans="1:6" s="4" customFormat="1" ht="20.25" customHeight="1">
      <c r="A1" s="521" t="s">
        <v>313</v>
      </c>
      <c r="B1" s="521"/>
      <c r="C1" s="521"/>
      <c r="D1" s="521"/>
      <c r="E1" s="521"/>
      <c r="F1" s="521"/>
    </row>
    <row r="2" spans="1:6" s="9" customFormat="1" ht="18.75" customHeight="1">
      <c r="A2" s="10"/>
      <c r="B2" s="12" t="s">
        <v>86</v>
      </c>
      <c r="C2" s="18" t="s">
        <v>56</v>
      </c>
      <c r="D2" s="25" t="s">
        <v>57</v>
      </c>
      <c r="E2" s="26" t="s">
        <v>87</v>
      </c>
      <c r="F2" s="27" t="s">
        <v>88</v>
      </c>
    </row>
    <row r="3" spans="1:6" s="9" customFormat="1" ht="18.75" customHeight="1">
      <c r="A3" s="18">
        <v>1</v>
      </c>
      <c r="B3" s="43" t="s">
        <v>255</v>
      </c>
      <c r="C3" s="44"/>
      <c r="D3" s="45"/>
      <c r="E3" s="46"/>
      <c r="F3" s="47"/>
    </row>
    <row r="4" spans="1:6" ht="30.75" customHeight="1">
      <c r="A4" s="23">
        <v>1.1</v>
      </c>
      <c r="B4" s="157" t="s">
        <v>314</v>
      </c>
      <c r="C4" s="68" t="s">
        <v>107</v>
      </c>
      <c r="D4" s="69">
        <v>97</v>
      </c>
      <c r="E4" s="33"/>
      <c r="F4" s="33"/>
    </row>
    <row r="5" spans="1:6" ht="13.5" customHeight="1">
      <c r="A5" s="28"/>
      <c r="B5" s="157"/>
      <c r="C5" s="49"/>
      <c r="D5" s="51"/>
      <c r="E5" s="32"/>
      <c r="F5" s="32"/>
    </row>
    <row r="6" spans="1:6" ht="46.5" customHeight="1">
      <c r="A6" s="23">
        <v>1.2</v>
      </c>
      <c r="B6" s="157" t="s">
        <v>315</v>
      </c>
      <c r="C6" s="68" t="s">
        <v>107</v>
      </c>
      <c r="D6" s="69">
        <v>39</v>
      </c>
      <c r="E6" s="32"/>
      <c r="F6" s="33"/>
    </row>
    <row r="7" spans="1:6" ht="12.75" customHeight="1">
      <c r="A7" s="28"/>
      <c r="B7" s="157"/>
      <c r="C7" s="49"/>
      <c r="D7" s="51"/>
      <c r="E7" s="32"/>
      <c r="F7" s="32"/>
    </row>
    <row r="8" spans="1:6" ht="29.25" customHeight="1">
      <c r="A8" s="23">
        <v>1.3</v>
      </c>
      <c r="B8" s="157" t="s">
        <v>316</v>
      </c>
      <c r="C8" s="68" t="s">
        <v>107</v>
      </c>
      <c r="D8" s="33">
        <v>97</v>
      </c>
      <c r="E8" s="32"/>
      <c r="F8" s="33"/>
    </row>
    <row r="9" spans="2:6" ht="11.25" customHeight="1">
      <c r="B9" s="174"/>
      <c r="E9" s="34"/>
      <c r="F9" s="34"/>
    </row>
    <row r="10" spans="1:6" ht="46.5" customHeight="1">
      <c r="A10" s="23">
        <v>1.4</v>
      </c>
      <c r="B10" s="157" t="s">
        <v>317</v>
      </c>
      <c r="C10" s="55" t="s">
        <v>107</v>
      </c>
      <c r="D10" s="56">
        <v>31</v>
      </c>
      <c r="E10" s="32"/>
      <c r="F10" s="33"/>
    </row>
    <row r="11" spans="2:6" ht="11.25" customHeight="1">
      <c r="B11" s="174"/>
      <c r="E11" s="34"/>
      <c r="F11" s="34"/>
    </row>
    <row r="12" spans="1:6" ht="20.25" customHeight="1">
      <c r="A12" s="23">
        <v>1.5</v>
      </c>
      <c r="B12" s="157" t="s">
        <v>318</v>
      </c>
      <c r="C12" s="68" t="s">
        <v>319</v>
      </c>
      <c r="D12" s="74">
        <v>7</v>
      </c>
      <c r="E12" s="32"/>
      <c r="F12" s="33"/>
    </row>
    <row r="13" spans="1:6" ht="12" customHeight="1">
      <c r="A13" s="28"/>
      <c r="B13" s="157"/>
      <c r="C13" s="49"/>
      <c r="D13" s="51"/>
      <c r="E13" s="32"/>
      <c r="F13" s="32"/>
    </row>
    <row r="14" spans="1:6" ht="48.75" customHeight="1">
      <c r="A14" s="23">
        <v>1.6</v>
      </c>
      <c r="B14" s="157" t="s">
        <v>320</v>
      </c>
      <c r="C14" s="55" t="s">
        <v>107</v>
      </c>
      <c r="D14" s="56">
        <v>97</v>
      </c>
      <c r="E14" s="34"/>
      <c r="F14" s="33"/>
    </row>
    <row r="15" spans="1:6" ht="12.75" customHeight="1">
      <c r="A15" s="28"/>
      <c r="B15" s="157"/>
      <c r="C15" s="49"/>
      <c r="D15" s="51"/>
      <c r="E15" s="32"/>
      <c r="F15" s="32"/>
    </row>
    <row r="16" spans="1:6" ht="63.75" customHeight="1">
      <c r="A16" s="23">
        <v>1.7</v>
      </c>
      <c r="B16" s="157" t="s">
        <v>321</v>
      </c>
      <c r="C16" s="68" t="s">
        <v>121</v>
      </c>
      <c r="D16" s="74">
        <v>3</v>
      </c>
      <c r="E16" s="32"/>
      <c r="F16" s="33"/>
    </row>
    <row r="17" spans="1:6" ht="12.75" customHeight="1">
      <c r="A17" s="17"/>
      <c r="B17" s="157"/>
      <c r="C17" s="55"/>
      <c r="D17" s="56"/>
      <c r="E17" s="34"/>
      <c r="F17" s="33"/>
    </row>
    <row r="18" spans="1:6" ht="30.75" customHeight="1">
      <c r="A18" s="23">
        <v>1.8</v>
      </c>
      <c r="B18" s="157" t="s">
        <v>322</v>
      </c>
      <c r="C18" s="68" t="s">
        <v>107</v>
      </c>
      <c r="D18" s="69">
        <v>26</v>
      </c>
      <c r="E18" s="32"/>
      <c r="F18" s="33"/>
    </row>
    <row r="19" spans="1:6" ht="13.5" customHeight="1">
      <c r="A19" s="17"/>
      <c r="B19" s="157"/>
      <c r="C19" s="55"/>
      <c r="D19" s="56"/>
      <c r="E19" s="34"/>
      <c r="F19" s="33"/>
    </row>
    <row r="20" spans="1:6" ht="48.75" customHeight="1">
      <c r="A20" s="23">
        <v>1.9</v>
      </c>
      <c r="B20" s="157" t="s">
        <v>323</v>
      </c>
      <c r="C20" s="68" t="s">
        <v>100</v>
      </c>
      <c r="D20" s="69">
        <v>19</v>
      </c>
      <c r="E20" s="32"/>
      <c r="F20" s="33"/>
    </row>
    <row r="21" spans="1:6" ht="11.25" customHeight="1">
      <c r="A21" s="17"/>
      <c r="B21" s="157"/>
      <c r="C21" s="55"/>
      <c r="D21" s="56"/>
      <c r="E21" s="34"/>
      <c r="F21" s="33"/>
    </row>
    <row r="22" spans="1:6" ht="62.25" customHeight="1">
      <c r="A22" s="22">
        <v>1.1</v>
      </c>
      <c r="B22" s="157" t="s">
        <v>324</v>
      </c>
      <c r="C22" s="68" t="s">
        <v>100</v>
      </c>
      <c r="D22" s="69">
        <v>12</v>
      </c>
      <c r="E22" s="32"/>
      <c r="F22" s="33"/>
    </row>
    <row r="23" spans="1:6" ht="13.5" customHeight="1">
      <c r="A23" s="17"/>
      <c r="B23" s="157"/>
      <c r="C23" s="55"/>
      <c r="D23" s="56"/>
      <c r="E23" s="34"/>
      <c r="F23" s="33"/>
    </row>
    <row r="24" spans="1:6" s="9" customFormat="1" ht="61.5" customHeight="1">
      <c r="A24" s="22">
        <v>1.11</v>
      </c>
      <c r="B24" s="157" t="s">
        <v>325</v>
      </c>
      <c r="C24" s="68" t="s">
        <v>100</v>
      </c>
      <c r="D24" s="69">
        <v>22</v>
      </c>
      <c r="E24" s="32"/>
      <c r="F24" s="33"/>
    </row>
    <row r="25" spans="1:6" s="9" customFormat="1" ht="14.25" customHeight="1">
      <c r="A25" s="17"/>
      <c r="B25" s="157"/>
      <c r="C25" s="17"/>
      <c r="D25" s="17"/>
      <c r="E25" s="33"/>
      <c r="F25" s="33"/>
    </row>
    <row r="26" spans="1:6" s="9" customFormat="1" ht="45.75" customHeight="1">
      <c r="A26" s="22">
        <v>1.12</v>
      </c>
      <c r="B26" s="157" t="s">
        <v>326</v>
      </c>
      <c r="C26" s="68" t="s">
        <v>121</v>
      </c>
      <c r="D26" s="74">
        <v>22</v>
      </c>
      <c r="E26" s="32"/>
      <c r="F26" s="33"/>
    </row>
    <row r="27" spans="1:6" s="9" customFormat="1" ht="12.75" customHeight="1">
      <c r="A27" s="17"/>
      <c r="B27" s="157"/>
      <c r="C27" s="17"/>
      <c r="D27" s="17"/>
      <c r="E27" s="33"/>
      <c r="F27" s="33"/>
    </row>
    <row r="28" spans="1:6" s="9" customFormat="1" ht="30.75" customHeight="1">
      <c r="A28" s="22">
        <v>1.13</v>
      </c>
      <c r="B28" s="157" t="s">
        <v>327</v>
      </c>
      <c r="C28" s="68" t="s">
        <v>107</v>
      </c>
      <c r="D28" s="69">
        <v>6</v>
      </c>
      <c r="E28" s="32"/>
      <c r="F28" s="33"/>
    </row>
    <row r="29" spans="1:6" s="9" customFormat="1" ht="15" customHeight="1">
      <c r="A29" s="17"/>
      <c r="B29" s="157"/>
      <c r="C29" s="17"/>
      <c r="D29" s="17"/>
      <c r="E29" s="33"/>
      <c r="F29" s="33"/>
    </row>
    <row r="30" spans="1:6" s="9" customFormat="1" ht="50.25" customHeight="1">
      <c r="A30" s="22">
        <v>1.14</v>
      </c>
      <c r="B30" s="157" t="s">
        <v>328</v>
      </c>
      <c r="C30" s="68" t="s">
        <v>121</v>
      </c>
      <c r="D30" s="74">
        <v>1</v>
      </c>
      <c r="E30" s="32"/>
      <c r="F30" s="33"/>
    </row>
    <row r="31" spans="1:6" s="9" customFormat="1" ht="12.75" customHeight="1">
      <c r="A31" s="17"/>
      <c r="B31" s="157"/>
      <c r="C31" s="17"/>
      <c r="D31" s="17"/>
      <c r="E31" s="33"/>
      <c r="F31" s="33"/>
    </row>
    <row r="32" spans="1:6" s="9" customFormat="1" ht="32.25" customHeight="1">
      <c r="A32" s="22">
        <v>1.15</v>
      </c>
      <c r="B32" s="157" t="s">
        <v>329</v>
      </c>
      <c r="C32" s="68" t="s">
        <v>121</v>
      </c>
      <c r="D32" s="74">
        <v>1</v>
      </c>
      <c r="E32" s="32"/>
      <c r="F32" s="33"/>
    </row>
    <row r="33" spans="1:6" s="9" customFormat="1" ht="12" customHeight="1">
      <c r="A33" s="17"/>
      <c r="B33" s="157"/>
      <c r="C33" s="17"/>
      <c r="D33" s="17"/>
      <c r="E33" s="33"/>
      <c r="F33" s="33"/>
    </row>
    <row r="34" spans="1:6" s="9" customFormat="1" ht="47.25" customHeight="1">
      <c r="A34" s="22">
        <v>1.16</v>
      </c>
      <c r="B34" s="157" t="s">
        <v>129</v>
      </c>
      <c r="C34" s="68" t="s">
        <v>121</v>
      </c>
      <c r="D34" s="74">
        <v>1</v>
      </c>
      <c r="E34" s="32"/>
      <c r="F34" s="33"/>
    </row>
    <row r="35" spans="1:6" s="9" customFormat="1" ht="15" customHeight="1">
      <c r="A35" s="17"/>
      <c r="B35" s="17"/>
      <c r="C35" s="17"/>
      <c r="D35" s="17"/>
      <c r="E35" s="17"/>
      <c r="F35" s="17"/>
    </row>
    <row r="36" spans="1:6" s="9" customFormat="1" ht="32.25" customHeight="1">
      <c r="A36" s="22">
        <v>1.17</v>
      </c>
      <c r="B36" s="157" t="s">
        <v>167</v>
      </c>
      <c r="C36" s="68" t="s">
        <v>90</v>
      </c>
      <c r="D36" s="74">
        <v>1</v>
      </c>
      <c r="E36" s="32"/>
      <c r="F36" s="33"/>
    </row>
    <row r="37" spans="1:6" s="9" customFormat="1" ht="15" customHeight="1">
      <c r="A37" s="17"/>
      <c r="B37" s="17"/>
      <c r="C37" s="17"/>
      <c r="D37" s="17"/>
      <c r="E37" s="17"/>
      <c r="F37" s="17"/>
    </row>
    <row r="38" spans="1:6" s="9" customFormat="1" ht="12.75" customHeight="1">
      <c r="A38" s="17"/>
      <c r="B38" s="17"/>
      <c r="C38" s="17"/>
      <c r="D38" s="17"/>
      <c r="E38" s="17"/>
      <c r="F38" s="17"/>
    </row>
    <row r="39" spans="1:6" s="9" customFormat="1" ht="15.75" customHeight="1">
      <c r="A39" s="13"/>
      <c r="B39" s="530" t="s">
        <v>279</v>
      </c>
      <c r="C39" s="530"/>
      <c r="D39" s="14"/>
      <c r="E39" s="52"/>
      <c r="F39" s="15">
        <f>SUM(F4,F6,F8,F10,F12,F14,F16,F18,F20,F22,F24,F26,F28,F30,F32,F34,F36)</f>
        <v>0</v>
      </c>
    </row>
    <row r="40" spans="1:6" s="9" customFormat="1" ht="14.25" customHeight="1">
      <c r="A40" s="17"/>
      <c r="B40" s="17"/>
      <c r="C40" s="17"/>
      <c r="D40" s="17"/>
      <c r="E40" s="17"/>
      <c r="F40" s="17"/>
    </row>
    <row r="41" spans="1:6" ht="12" customHeight="1">
      <c r="A41" s="169"/>
      <c r="B41" s="170"/>
      <c r="C41" s="11"/>
      <c r="D41" s="51"/>
      <c r="E41" s="159"/>
      <c r="F41" s="159"/>
    </row>
    <row r="42" spans="1:6" ht="17.25" customHeight="1">
      <c r="A42" s="16">
        <v>2</v>
      </c>
      <c r="B42" s="538" t="s">
        <v>280</v>
      </c>
      <c r="C42" s="538"/>
      <c r="D42" s="538"/>
      <c r="E42" s="52"/>
      <c r="F42" s="54"/>
    </row>
    <row r="43" spans="1:6" ht="12.75" customHeight="1">
      <c r="A43" s="10"/>
      <c r="B43" s="51"/>
      <c r="C43" s="51"/>
      <c r="D43" s="51"/>
      <c r="E43" s="159"/>
      <c r="F43" s="159"/>
    </row>
    <row r="44" spans="1:6" ht="47.25" customHeight="1">
      <c r="A44" s="17">
        <v>2.1</v>
      </c>
      <c r="B44" s="157" t="s">
        <v>330</v>
      </c>
      <c r="C44" s="55" t="s">
        <v>121</v>
      </c>
      <c r="D44" s="19">
        <v>8</v>
      </c>
      <c r="E44" s="183"/>
      <c r="F44" s="184"/>
    </row>
    <row r="45" spans="1:6" ht="12.75" customHeight="1">
      <c r="A45" s="17"/>
      <c r="B45" s="199"/>
      <c r="C45" s="180"/>
      <c r="D45" s="181"/>
      <c r="E45" s="189"/>
      <c r="F45" s="189"/>
    </row>
    <row r="46" spans="1:6" ht="51" customHeight="1">
      <c r="A46" s="17">
        <v>2.2</v>
      </c>
      <c r="B46" s="157" t="s">
        <v>331</v>
      </c>
      <c r="C46" s="55" t="s">
        <v>107</v>
      </c>
      <c r="D46" s="56">
        <v>66</v>
      </c>
      <c r="E46" s="183"/>
      <c r="F46" s="184"/>
    </row>
    <row r="47" spans="1:6" ht="15">
      <c r="A47" s="17"/>
      <c r="B47" s="199"/>
      <c r="C47" s="180"/>
      <c r="D47" s="181"/>
      <c r="E47" s="189"/>
      <c r="F47" s="189"/>
    </row>
    <row r="48" spans="1:6" ht="46.5" customHeight="1">
      <c r="A48" s="17">
        <v>2.3</v>
      </c>
      <c r="B48" s="157" t="s">
        <v>332</v>
      </c>
      <c r="C48" s="55" t="s">
        <v>107</v>
      </c>
      <c r="D48" s="56">
        <v>66</v>
      </c>
      <c r="E48" s="183"/>
      <c r="F48" s="184"/>
    </row>
    <row r="49" spans="1:6" ht="12.75" customHeight="1">
      <c r="A49" s="10"/>
      <c r="B49" s="57"/>
      <c r="C49" s="164"/>
      <c r="D49" s="161"/>
      <c r="E49" s="189"/>
      <c r="F49" s="189"/>
    </row>
    <row r="50" spans="1:6" ht="44.25" customHeight="1">
      <c r="A50" s="17">
        <v>2.4</v>
      </c>
      <c r="B50" s="157" t="s">
        <v>333</v>
      </c>
      <c r="C50" s="55" t="s">
        <v>107</v>
      </c>
      <c r="D50" s="56">
        <v>66</v>
      </c>
      <c r="E50" s="183"/>
      <c r="F50" s="184"/>
    </row>
    <row r="51" spans="1:6" ht="13.5" customHeight="1">
      <c r="A51" s="10"/>
      <c r="B51" s="57"/>
      <c r="C51" s="164"/>
      <c r="D51" s="161"/>
      <c r="E51" s="189"/>
      <c r="F51" s="189"/>
    </row>
    <row r="52" spans="1:6" ht="31.5" customHeight="1">
      <c r="A52" s="17">
        <v>2.5</v>
      </c>
      <c r="B52" s="157" t="s">
        <v>285</v>
      </c>
      <c r="C52" s="55" t="s">
        <v>121</v>
      </c>
      <c r="D52" s="19">
        <v>12</v>
      </c>
      <c r="E52" s="183"/>
      <c r="F52" s="184"/>
    </row>
    <row r="53" spans="1:6" ht="12.75" customHeight="1">
      <c r="A53" s="10"/>
      <c r="B53" s="57"/>
      <c r="C53" s="164"/>
      <c r="D53" s="176"/>
      <c r="E53" s="189"/>
      <c r="F53" s="189"/>
    </row>
    <row r="54" spans="1:6" ht="32.25" customHeight="1">
      <c r="A54" s="17">
        <v>2.6</v>
      </c>
      <c r="B54" s="157" t="s">
        <v>334</v>
      </c>
      <c r="C54" s="55" t="s">
        <v>121</v>
      </c>
      <c r="D54" s="19">
        <v>6</v>
      </c>
      <c r="E54" s="189"/>
      <c r="F54" s="184"/>
    </row>
    <row r="55" spans="1:6" ht="13.5" customHeight="1">
      <c r="A55" s="10"/>
      <c r="B55" s="171"/>
      <c r="C55" s="172"/>
      <c r="D55" s="161"/>
      <c r="E55" s="189"/>
      <c r="F55" s="189"/>
    </row>
    <row r="56" spans="1:6" ht="45" customHeight="1">
      <c r="A56" s="17">
        <v>2.7</v>
      </c>
      <c r="B56" s="157" t="s">
        <v>335</v>
      </c>
      <c r="C56" s="55" t="s">
        <v>121</v>
      </c>
      <c r="D56" s="19">
        <v>12</v>
      </c>
      <c r="E56" s="189"/>
      <c r="F56" s="184"/>
    </row>
    <row r="57" spans="1:6" s="5" customFormat="1" ht="12.75" customHeight="1">
      <c r="A57" s="173"/>
      <c r="B57" s="12"/>
      <c r="C57" s="44"/>
      <c r="D57" s="190"/>
      <c r="E57" s="200"/>
      <c r="F57" s="200"/>
    </row>
    <row r="58" spans="1:6" ht="45" customHeight="1">
      <c r="A58" s="17">
        <v>2.8</v>
      </c>
      <c r="B58" s="157" t="s">
        <v>336</v>
      </c>
      <c r="C58" s="55" t="s">
        <v>107</v>
      </c>
      <c r="D58" s="56">
        <v>221</v>
      </c>
      <c r="E58" s="189"/>
      <c r="F58" s="184"/>
    </row>
    <row r="59" spans="1:6" ht="12" customHeight="1">
      <c r="A59" s="17"/>
      <c r="B59" s="157"/>
      <c r="C59" s="180"/>
      <c r="D59" s="56"/>
      <c r="E59" s="189"/>
      <c r="F59" s="189"/>
    </row>
    <row r="60" spans="1:6" ht="18" customHeight="1">
      <c r="A60" s="17">
        <v>2.9</v>
      </c>
      <c r="B60" s="157" t="s">
        <v>289</v>
      </c>
      <c r="C60" s="55" t="s">
        <v>121</v>
      </c>
      <c r="D60" s="19">
        <v>8</v>
      </c>
      <c r="E60" s="189"/>
      <c r="F60" s="184"/>
    </row>
    <row r="61" spans="1:6" ht="12" customHeight="1">
      <c r="A61" s="17"/>
      <c r="B61" s="157"/>
      <c r="C61" s="55"/>
      <c r="D61" s="56"/>
      <c r="E61" s="189"/>
      <c r="F61" s="189"/>
    </row>
    <row r="62" spans="1:6" ht="16.5" customHeight="1">
      <c r="A62" s="22">
        <v>2.1</v>
      </c>
      <c r="B62" s="157" t="s">
        <v>337</v>
      </c>
      <c r="C62" s="55" t="s">
        <v>121</v>
      </c>
      <c r="D62" s="19">
        <v>2</v>
      </c>
      <c r="E62" s="189"/>
      <c r="F62" s="184"/>
    </row>
    <row r="63" spans="5:6" ht="12" customHeight="1">
      <c r="E63" s="189"/>
      <c r="F63" s="189"/>
    </row>
    <row r="64" spans="1:6" ht="18.75" customHeight="1">
      <c r="A64" s="22">
        <v>2.11</v>
      </c>
      <c r="B64" s="157" t="s">
        <v>338</v>
      </c>
      <c r="C64" s="68" t="s">
        <v>121</v>
      </c>
      <c r="D64" s="74">
        <v>6</v>
      </c>
      <c r="E64" s="189"/>
      <c r="F64" s="184"/>
    </row>
    <row r="65" spans="1:6" ht="12.75" customHeight="1">
      <c r="A65" s="17"/>
      <c r="B65" s="157"/>
      <c r="C65" s="180"/>
      <c r="D65" s="181"/>
      <c r="E65" s="189"/>
      <c r="F65" s="189"/>
    </row>
    <row r="66" spans="1:6" ht="30.75" customHeight="1">
      <c r="A66" s="22">
        <v>2.12</v>
      </c>
      <c r="B66" s="157" t="s">
        <v>339</v>
      </c>
      <c r="C66" s="68" t="s">
        <v>121</v>
      </c>
      <c r="D66" s="74">
        <v>8</v>
      </c>
      <c r="E66" s="189"/>
      <c r="F66" s="184"/>
    </row>
    <row r="67" spans="1:4" ht="14.25" customHeight="1">
      <c r="A67" s="17"/>
      <c r="B67" s="48"/>
      <c r="C67" s="180"/>
      <c r="D67" s="181"/>
    </row>
    <row r="68" spans="1:6" ht="30" customHeight="1">
      <c r="A68" s="22">
        <v>2.13</v>
      </c>
      <c r="B68" s="157" t="s">
        <v>167</v>
      </c>
      <c r="C68" s="68" t="s">
        <v>90</v>
      </c>
      <c r="D68" s="74">
        <v>1</v>
      </c>
      <c r="E68" s="189"/>
      <c r="F68" s="184"/>
    </row>
    <row r="69" spans="1:4" ht="14.25" customHeight="1">
      <c r="A69" s="17"/>
      <c r="B69" s="48"/>
      <c r="C69" s="180"/>
      <c r="D69" s="181"/>
    </row>
    <row r="70" spans="1:4" ht="12.75" customHeight="1">
      <c r="A70" s="17"/>
      <c r="B70" s="48"/>
      <c r="C70" s="180"/>
      <c r="D70" s="181"/>
    </row>
    <row r="71" spans="1:6" ht="15.75">
      <c r="A71" s="13"/>
      <c r="B71" s="530" t="s">
        <v>291</v>
      </c>
      <c r="C71" s="530"/>
      <c r="D71" s="14"/>
      <c r="E71" s="52"/>
      <c r="F71" s="15">
        <f>SUM(F44,F46,F48,F50,F52,F54,F56,F58,F60,F62,F64,F66)</f>
        <v>0</v>
      </c>
    </row>
    <row r="73" spans="1:6" ht="11.25" customHeight="1">
      <c r="A73" s="16"/>
      <c r="B73" s="16"/>
      <c r="C73" s="16"/>
      <c r="D73" s="16"/>
      <c r="E73" s="16"/>
      <c r="F73" s="16"/>
    </row>
    <row r="74" spans="2:6" ht="18.75" customHeight="1">
      <c r="B74" s="538" t="s">
        <v>292</v>
      </c>
      <c r="C74" s="538"/>
      <c r="F74" s="15">
        <f>SUM(F39)</f>
        <v>0</v>
      </c>
    </row>
    <row r="75" spans="2:6" ht="18" customHeight="1">
      <c r="B75" s="538" t="s">
        <v>293</v>
      </c>
      <c r="C75" s="538"/>
      <c r="F75" s="15">
        <f>SUM(F71)</f>
        <v>0</v>
      </c>
    </row>
    <row r="76" spans="2:6" ht="15" customHeight="1">
      <c r="B76" s="24"/>
      <c r="C76" s="24"/>
      <c r="D76" s="24"/>
      <c r="E76" s="24"/>
      <c r="F76" s="24"/>
    </row>
    <row r="77" spans="2:6" ht="15" customHeight="1">
      <c r="B77" s="24"/>
      <c r="C77" s="24"/>
      <c r="D77" s="538" t="s">
        <v>53</v>
      </c>
      <c r="E77" s="538"/>
      <c r="F77" s="201">
        <f>SUM(F74,F75)</f>
        <v>0</v>
      </c>
    </row>
    <row r="78" spans="2:6" ht="15" customHeight="1">
      <c r="B78" s="24"/>
      <c r="C78" s="24"/>
      <c r="D78" s="24"/>
      <c r="E78" s="24"/>
      <c r="F78" s="24"/>
    </row>
    <row r="79" ht="15" customHeight="1"/>
    <row r="80" spans="4:5" ht="20.25" customHeight="1">
      <c r="D80" s="24"/>
      <c r="E80" s="24"/>
    </row>
    <row r="81" spans="1:6" ht="15" customHeight="1">
      <c r="A81" s="16"/>
      <c r="B81" s="16"/>
      <c r="C81" s="16"/>
      <c r="D81" s="16"/>
      <c r="E81" s="16"/>
      <c r="F81" s="16"/>
    </row>
    <row r="82" spans="1:6" ht="15" customHeight="1">
      <c r="A82" s="16"/>
      <c r="B82" s="16"/>
      <c r="C82" s="16"/>
      <c r="D82" s="16"/>
      <c r="E82" s="16"/>
      <c r="F82" s="16"/>
    </row>
    <row r="83" spans="1:6" ht="15" customHeight="1">
      <c r="A83" s="16"/>
      <c r="B83" s="17"/>
      <c r="C83" s="16"/>
      <c r="D83" s="16"/>
      <c r="E83" s="16"/>
      <c r="F83" s="16"/>
    </row>
    <row r="84" spans="1:6" ht="15" customHeight="1">
      <c r="A84" s="16"/>
      <c r="B84" s="16"/>
      <c r="C84" s="16"/>
      <c r="D84" s="16"/>
      <c r="E84" s="16"/>
      <c r="F84" s="16"/>
    </row>
    <row r="85" spans="1:6" ht="15" customHeight="1">
      <c r="A85" s="16"/>
      <c r="B85" s="16"/>
      <c r="C85" s="16"/>
      <c r="D85" s="16"/>
      <c r="E85" s="16"/>
      <c r="F85" s="16"/>
    </row>
    <row r="86" spans="1:6" ht="15" customHeight="1">
      <c r="A86" s="16"/>
      <c r="B86" s="16"/>
      <c r="C86" s="16"/>
      <c r="D86" s="16"/>
      <c r="E86" s="16"/>
      <c r="F86" s="16"/>
    </row>
    <row r="87" spans="1:6" ht="11.25" customHeight="1">
      <c r="A87" s="16"/>
      <c r="B87" s="16"/>
      <c r="C87" s="16"/>
      <c r="D87" s="16"/>
      <c r="E87" s="16"/>
      <c r="F87" s="16"/>
    </row>
    <row r="88" spans="1:6" ht="15" customHeight="1">
      <c r="A88" s="16"/>
      <c r="B88" s="16"/>
      <c r="C88" s="16"/>
      <c r="D88" s="16"/>
      <c r="E88" s="16"/>
      <c r="F88" s="16"/>
    </row>
    <row r="89" spans="1:6" ht="11.25" customHeight="1">
      <c r="A89" s="16"/>
      <c r="B89" s="16"/>
      <c r="C89" s="16"/>
      <c r="D89" s="16"/>
      <c r="E89" s="16"/>
      <c r="F89" s="16"/>
    </row>
    <row r="90" spans="1:6" ht="15.75" customHeight="1">
      <c r="A90" s="16"/>
      <c r="B90" s="16"/>
      <c r="C90" s="16"/>
      <c r="D90" s="16"/>
      <c r="E90" s="16"/>
      <c r="F90" s="16"/>
    </row>
    <row r="91" spans="1:6" ht="11.25" customHeight="1">
      <c r="A91" s="16"/>
      <c r="B91" s="16"/>
      <c r="C91" s="16"/>
      <c r="D91" s="16"/>
      <c r="E91" s="16"/>
      <c r="F91" s="16"/>
    </row>
    <row r="92" spans="1:6" ht="11.25" customHeight="1">
      <c r="A92" s="16"/>
      <c r="B92" s="16"/>
      <c r="C92" s="16"/>
      <c r="D92" s="16"/>
      <c r="E92" s="16"/>
      <c r="F92" s="16"/>
    </row>
    <row r="93" spans="1:6" ht="15.75" customHeight="1">
      <c r="A93" s="16"/>
      <c r="B93" s="16"/>
      <c r="C93" s="16"/>
      <c r="D93" s="16"/>
      <c r="E93" s="16"/>
      <c r="F93" s="16"/>
    </row>
    <row r="94" spans="1:6" ht="11.25" customHeight="1">
      <c r="A94" s="16"/>
      <c r="B94" s="16"/>
      <c r="C94" s="16"/>
      <c r="D94" s="16"/>
      <c r="E94" s="16"/>
      <c r="F94" s="16"/>
    </row>
    <row r="95" spans="1:6" ht="15" customHeight="1">
      <c r="A95" s="16"/>
      <c r="B95" s="16"/>
      <c r="C95" s="16"/>
      <c r="D95" s="16"/>
      <c r="E95" s="16"/>
      <c r="F95" s="16"/>
    </row>
    <row r="96" spans="1:6" ht="11.25" customHeight="1">
      <c r="A96" s="16"/>
      <c r="B96" s="16"/>
      <c r="C96" s="16"/>
      <c r="D96" s="16"/>
      <c r="E96" s="16"/>
      <c r="F96" s="16"/>
    </row>
    <row r="97" spans="1:6" ht="15" customHeight="1">
      <c r="A97" s="16"/>
      <c r="B97" s="16"/>
      <c r="C97" s="16"/>
      <c r="D97" s="16"/>
      <c r="E97" s="16"/>
      <c r="F97" s="16"/>
    </row>
    <row r="98" spans="1:6" ht="11.25" customHeight="1">
      <c r="A98" s="16"/>
      <c r="B98" s="16"/>
      <c r="C98" s="16"/>
      <c r="D98" s="16"/>
      <c r="E98" s="16"/>
      <c r="F98" s="16"/>
    </row>
    <row r="99" spans="1:6" ht="15" customHeight="1">
      <c r="A99" s="16"/>
      <c r="B99" s="16"/>
      <c r="C99" s="16"/>
      <c r="D99" s="16"/>
      <c r="E99" s="16"/>
      <c r="F99" s="16"/>
    </row>
    <row r="100" spans="1:6" ht="11.25" customHeight="1">
      <c r="A100" s="16"/>
      <c r="B100" s="16"/>
      <c r="C100" s="16"/>
      <c r="D100" s="16"/>
      <c r="E100" s="16"/>
      <c r="F100" s="16"/>
    </row>
    <row r="101" spans="1:6" ht="15" customHeight="1">
      <c r="A101" s="16"/>
      <c r="B101" s="16"/>
      <c r="C101" s="16"/>
      <c r="D101" s="16"/>
      <c r="E101" s="16"/>
      <c r="F101" s="16"/>
    </row>
    <row r="102" spans="1:6" ht="11.25" customHeight="1">
      <c r="A102" s="16"/>
      <c r="B102" s="16"/>
      <c r="C102" s="16"/>
      <c r="D102" s="16"/>
      <c r="E102" s="16"/>
      <c r="F102" s="16"/>
    </row>
    <row r="103" spans="1:6" ht="15" customHeight="1">
      <c r="A103" s="16"/>
      <c r="B103" s="16"/>
      <c r="C103" s="16"/>
      <c r="D103" s="16"/>
      <c r="E103" s="16"/>
      <c r="F103" s="16"/>
    </row>
    <row r="104" spans="1:6" ht="15" customHeight="1">
      <c r="A104" s="16"/>
      <c r="B104" s="16"/>
      <c r="C104" s="16"/>
      <c r="D104" s="16"/>
      <c r="E104" s="16"/>
      <c r="F104" s="16"/>
    </row>
    <row r="105" spans="1:6" ht="15" customHeight="1">
      <c r="A105" s="16"/>
      <c r="B105" s="16"/>
      <c r="C105" s="16"/>
      <c r="D105" s="16"/>
      <c r="E105" s="16"/>
      <c r="F105" s="16"/>
    </row>
    <row r="106" spans="1:6" ht="15" customHeight="1">
      <c r="A106" s="16"/>
      <c r="B106" s="16"/>
      <c r="C106" s="16"/>
      <c r="D106" s="16"/>
      <c r="E106" s="16"/>
      <c r="F106" s="16"/>
    </row>
    <row r="107" spans="1:6" ht="11.25" customHeight="1">
      <c r="A107" s="16"/>
      <c r="B107" s="16"/>
      <c r="C107" s="16"/>
      <c r="D107" s="16"/>
      <c r="E107" s="16"/>
      <c r="F107" s="16"/>
    </row>
    <row r="108" spans="1:6" ht="15" customHeight="1">
      <c r="A108" s="16"/>
      <c r="B108" s="16"/>
      <c r="C108" s="16"/>
      <c r="D108" s="16"/>
      <c r="E108" s="16"/>
      <c r="F108" s="16"/>
    </row>
    <row r="109" spans="1:6" ht="15" customHeight="1">
      <c r="A109" s="16"/>
      <c r="B109" s="16"/>
      <c r="C109" s="16"/>
      <c r="D109" s="16"/>
      <c r="E109" s="16"/>
      <c r="F109" s="16"/>
    </row>
    <row r="110" spans="1:6" ht="15" customHeight="1">
      <c r="A110" s="16"/>
      <c r="B110" s="16"/>
      <c r="C110" s="16"/>
      <c r="D110" s="16"/>
      <c r="E110" s="16"/>
      <c r="F110" s="16"/>
    </row>
    <row r="111" spans="1:6" ht="15" customHeight="1">
      <c r="A111" s="16"/>
      <c r="B111" s="16"/>
      <c r="C111" s="16"/>
      <c r="D111" s="16"/>
      <c r="E111" s="16"/>
      <c r="F111" s="16"/>
    </row>
    <row r="112" spans="1:6" ht="15" customHeight="1">
      <c r="A112" s="16"/>
      <c r="B112" s="16"/>
      <c r="C112" s="16"/>
      <c r="D112" s="16"/>
      <c r="E112" s="16"/>
      <c r="F112" s="16"/>
    </row>
    <row r="113" spans="1:6" ht="15" customHeight="1">
      <c r="A113" s="16"/>
      <c r="B113" s="16"/>
      <c r="C113" s="16"/>
      <c r="D113" s="16"/>
      <c r="E113" s="16"/>
      <c r="F113" s="16"/>
    </row>
    <row r="114" spans="1:6" ht="33.75" customHeight="1">
      <c r="A114" s="16"/>
      <c r="B114" s="16"/>
      <c r="C114" s="16"/>
      <c r="D114" s="16"/>
      <c r="E114" s="16"/>
      <c r="F114" s="16"/>
    </row>
    <row r="115" spans="1:6" ht="15" customHeight="1">
      <c r="A115" s="16"/>
      <c r="B115" s="16"/>
      <c r="C115" s="16"/>
      <c r="D115" s="16"/>
      <c r="E115" s="16"/>
      <c r="F115" s="16"/>
    </row>
    <row r="116" spans="1:6" ht="15" customHeight="1">
      <c r="A116" s="16"/>
      <c r="B116" s="16"/>
      <c r="C116" s="16"/>
      <c r="D116" s="16"/>
      <c r="E116" s="16"/>
      <c r="F116" s="16"/>
    </row>
    <row r="117" spans="1:6" ht="15" customHeight="1">
      <c r="A117" s="16"/>
      <c r="B117" s="16"/>
      <c r="C117" s="16"/>
      <c r="D117" s="16"/>
      <c r="E117" s="16"/>
      <c r="F117" s="16"/>
    </row>
    <row r="118" spans="1:6" ht="15" customHeight="1">
      <c r="A118" s="16"/>
      <c r="B118" s="16"/>
      <c r="C118" s="16"/>
      <c r="D118" s="16"/>
      <c r="E118" s="16"/>
      <c r="F118" s="16"/>
    </row>
    <row r="119" spans="1:6" ht="15" customHeight="1">
      <c r="A119" s="16"/>
      <c r="B119" s="16"/>
      <c r="C119" s="16"/>
      <c r="D119" s="16"/>
      <c r="E119" s="16"/>
      <c r="F119" s="16"/>
    </row>
    <row r="120" spans="1:6" ht="15" customHeight="1">
      <c r="A120" s="16"/>
      <c r="B120" s="16"/>
      <c r="C120" s="16"/>
      <c r="D120" s="16"/>
      <c r="E120" s="16"/>
      <c r="F120" s="16"/>
    </row>
    <row r="121" spans="1:6" ht="15" customHeight="1">
      <c r="A121" s="16"/>
      <c r="B121" s="16"/>
      <c r="C121" s="16"/>
      <c r="D121" s="16"/>
      <c r="E121" s="16"/>
      <c r="F121" s="16"/>
    </row>
    <row r="122" spans="1:6" ht="15" customHeight="1">
      <c r="A122" s="16"/>
      <c r="B122" s="16"/>
      <c r="C122" s="16"/>
      <c r="D122" s="16"/>
      <c r="E122" s="16"/>
      <c r="F122" s="16"/>
    </row>
    <row r="123" spans="1:6" ht="15" customHeight="1">
      <c r="A123" s="16"/>
      <c r="B123" s="16"/>
      <c r="C123" s="16"/>
      <c r="D123" s="16"/>
      <c r="E123" s="16"/>
      <c r="F123" s="16"/>
    </row>
    <row r="124" spans="1:6" ht="15" customHeight="1">
      <c r="A124" s="16"/>
      <c r="B124" s="16"/>
      <c r="C124" s="16"/>
      <c r="D124" s="16"/>
      <c r="E124" s="16"/>
      <c r="F124" s="16"/>
    </row>
    <row r="125" spans="1:6" ht="15" customHeight="1">
      <c r="A125" s="16"/>
      <c r="B125" s="16"/>
      <c r="C125" s="16"/>
      <c r="D125" s="16"/>
      <c r="E125" s="16"/>
      <c r="F125" s="16"/>
    </row>
    <row r="126" spans="1:6" ht="15" customHeight="1">
      <c r="A126" s="16"/>
      <c r="B126" s="16"/>
      <c r="C126" s="16"/>
      <c r="D126" s="16"/>
      <c r="E126" s="16"/>
      <c r="F126" s="16"/>
    </row>
    <row r="127" spans="1:6" ht="15" customHeight="1">
      <c r="A127" s="16"/>
      <c r="B127" s="16"/>
      <c r="C127" s="16"/>
      <c r="D127" s="16"/>
      <c r="E127" s="16"/>
      <c r="F127" s="16"/>
    </row>
    <row r="128" spans="1:6" ht="15" customHeight="1">
      <c r="A128" s="16"/>
      <c r="B128" s="16"/>
      <c r="C128" s="16"/>
      <c r="D128" s="16"/>
      <c r="E128" s="16"/>
      <c r="F128" s="16"/>
    </row>
    <row r="129" spans="1:6" ht="15" customHeight="1">
      <c r="A129" s="16"/>
      <c r="B129" s="16"/>
      <c r="C129" s="16"/>
      <c r="D129" s="16"/>
      <c r="E129" s="16"/>
      <c r="F129" s="16"/>
    </row>
    <row r="130" spans="1:6" ht="15" customHeight="1">
      <c r="A130" s="16"/>
      <c r="B130" s="16"/>
      <c r="C130" s="16"/>
      <c r="D130" s="16"/>
      <c r="E130" s="16"/>
      <c r="F130" s="16"/>
    </row>
    <row r="131" spans="1:6" ht="15" customHeight="1">
      <c r="A131" s="16"/>
      <c r="B131" s="16"/>
      <c r="C131" s="16"/>
      <c r="D131" s="16"/>
      <c r="E131" s="16"/>
      <c r="F131" s="16"/>
    </row>
    <row r="132" spans="1:6" ht="15" customHeight="1">
      <c r="A132" s="16"/>
      <c r="B132" s="16"/>
      <c r="C132" s="16"/>
      <c r="D132" s="16"/>
      <c r="E132" s="16"/>
      <c r="F132" s="16"/>
    </row>
    <row r="133" spans="1:6" ht="15" customHeight="1">
      <c r="A133" s="16"/>
      <c r="B133" s="16"/>
      <c r="C133" s="16"/>
      <c r="D133" s="16"/>
      <c r="E133" s="16"/>
      <c r="F133" s="16"/>
    </row>
    <row r="134" spans="1:6" ht="15.75" customHeight="1">
      <c r="A134" s="16"/>
      <c r="B134" s="16"/>
      <c r="C134" s="16"/>
      <c r="D134" s="16"/>
      <c r="E134" s="16"/>
      <c r="F134" s="16"/>
    </row>
    <row r="135" spans="2:6" ht="15.75">
      <c r="B135" s="20"/>
      <c r="C135" s="20"/>
      <c r="F135" s="21"/>
    </row>
    <row r="136" spans="2:6" ht="15.75">
      <c r="B136" s="20"/>
      <c r="C136" s="20"/>
      <c r="F136" s="21"/>
    </row>
    <row r="145" ht="15.75" customHeight="1"/>
  </sheetData>
  <sheetProtection/>
  <mergeCells count="7">
    <mergeCell ref="B74:C74"/>
    <mergeCell ref="B75:C75"/>
    <mergeCell ref="D77:E77"/>
    <mergeCell ref="A1:F1"/>
    <mergeCell ref="B39:C39"/>
    <mergeCell ref="B42:D42"/>
    <mergeCell ref="B71:C7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36"/>
  <sheetViews>
    <sheetView zoomScalePageLayoutView="0" workbookViewId="0" topLeftCell="A64">
      <selection activeCell="E44" sqref="E44:F68"/>
    </sheetView>
  </sheetViews>
  <sheetFormatPr defaultColWidth="9.140625" defaultRowHeight="12.75"/>
  <cols>
    <col min="1" max="1" width="5.8515625" style="2" customWidth="1"/>
    <col min="2" max="2" width="44.7109375" style="1" customWidth="1"/>
    <col min="3" max="3" width="9.140625" style="7" customWidth="1"/>
    <col min="4" max="4" width="12.8515625" style="6" customWidth="1"/>
    <col min="5" max="5" width="12.140625" style="3" customWidth="1"/>
    <col min="6" max="6" width="17.57421875" style="8" customWidth="1"/>
    <col min="7" max="16384" width="9.140625" style="3" customWidth="1"/>
  </cols>
  <sheetData>
    <row r="1" spans="1:6" s="4" customFormat="1" ht="20.25" customHeight="1">
      <c r="A1" s="521" t="s">
        <v>340</v>
      </c>
      <c r="B1" s="521"/>
      <c r="C1" s="521"/>
      <c r="D1" s="521"/>
      <c r="E1" s="521"/>
      <c r="F1" s="521"/>
    </row>
    <row r="2" spans="1:6" s="9" customFormat="1" ht="18.75" customHeight="1">
      <c r="A2" s="10"/>
      <c r="B2" s="12" t="s">
        <v>86</v>
      </c>
      <c r="C2" s="18" t="s">
        <v>56</v>
      </c>
      <c r="D2" s="25" t="s">
        <v>57</v>
      </c>
      <c r="E2" s="26" t="s">
        <v>87</v>
      </c>
      <c r="F2" s="27" t="s">
        <v>88</v>
      </c>
    </row>
    <row r="3" spans="1:6" s="9" customFormat="1" ht="18.75" customHeight="1">
      <c r="A3" s="18">
        <v>1</v>
      </c>
      <c r="B3" s="43" t="s">
        <v>255</v>
      </c>
      <c r="C3" s="44"/>
      <c r="D3" s="45"/>
      <c r="E3" s="46"/>
      <c r="F3" s="47"/>
    </row>
    <row r="4" spans="1:6" ht="30.75" customHeight="1">
      <c r="A4" s="23">
        <v>1.1</v>
      </c>
      <c r="B4" s="157" t="s">
        <v>314</v>
      </c>
      <c r="C4" s="68" t="s">
        <v>107</v>
      </c>
      <c r="D4" s="69">
        <v>97</v>
      </c>
      <c r="E4" s="33"/>
      <c r="F4" s="33"/>
    </row>
    <row r="5" spans="1:6" ht="13.5" customHeight="1">
      <c r="A5" s="28"/>
      <c r="B5" s="157"/>
      <c r="C5" s="49"/>
      <c r="D5" s="51"/>
      <c r="E5" s="32"/>
      <c r="F5" s="32"/>
    </row>
    <row r="6" spans="1:6" ht="46.5" customHeight="1">
      <c r="A6" s="23">
        <v>1.2</v>
      </c>
      <c r="B6" s="157" t="s">
        <v>315</v>
      </c>
      <c r="C6" s="68" t="s">
        <v>107</v>
      </c>
      <c r="D6" s="69">
        <v>39</v>
      </c>
      <c r="E6" s="32"/>
      <c r="F6" s="33"/>
    </row>
    <row r="7" spans="1:6" ht="12.75" customHeight="1">
      <c r="A7" s="28"/>
      <c r="B7" s="157"/>
      <c r="C7" s="49"/>
      <c r="D7" s="51"/>
      <c r="E7" s="32"/>
      <c r="F7" s="32"/>
    </row>
    <row r="8" spans="1:6" ht="29.25" customHeight="1">
      <c r="A8" s="23">
        <v>1.3</v>
      </c>
      <c r="B8" s="157" t="s">
        <v>316</v>
      </c>
      <c r="C8" s="68" t="s">
        <v>107</v>
      </c>
      <c r="D8" s="33">
        <v>97</v>
      </c>
      <c r="E8" s="32"/>
      <c r="F8" s="33"/>
    </row>
    <row r="9" spans="2:6" ht="11.25" customHeight="1">
      <c r="B9" s="174"/>
      <c r="E9" s="34"/>
      <c r="F9" s="34"/>
    </row>
    <row r="10" spans="1:6" ht="46.5" customHeight="1">
      <c r="A10" s="23">
        <v>1.4</v>
      </c>
      <c r="B10" s="157" t="s">
        <v>317</v>
      </c>
      <c r="C10" s="55" t="s">
        <v>107</v>
      </c>
      <c r="D10" s="56">
        <v>31</v>
      </c>
      <c r="E10" s="32"/>
      <c r="F10" s="33"/>
    </row>
    <row r="11" spans="2:6" ht="11.25" customHeight="1">
      <c r="B11" s="174"/>
      <c r="E11" s="34"/>
      <c r="F11" s="34"/>
    </row>
    <row r="12" spans="1:6" ht="20.25" customHeight="1">
      <c r="A12" s="23">
        <v>1.5</v>
      </c>
      <c r="B12" s="157" t="s">
        <v>318</v>
      </c>
      <c r="C12" s="68" t="s">
        <v>319</v>
      </c>
      <c r="D12" s="74">
        <v>7</v>
      </c>
      <c r="E12" s="32"/>
      <c r="F12" s="33"/>
    </row>
    <row r="13" spans="1:6" ht="12" customHeight="1">
      <c r="A13" s="28"/>
      <c r="B13" s="157"/>
      <c r="C13" s="49"/>
      <c r="D13" s="51"/>
      <c r="E13" s="32"/>
      <c r="F13" s="32"/>
    </row>
    <row r="14" spans="1:6" ht="48.75" customHeight="1">
      <c r="A14" s="23">
        <v>1.6</v>
      </c>
      <c r="B14" s="157" t="s">
        <v>320</v>
      </c>
      <c r="C14" s="55" t="s">
        <v>107</v>
      </c>
      <c r="D14" s="56">
        <v>97</v>
      </c>
      <c r="E14" s="34"/>
      <c r="F14" s="33"/>
    </row>
    <row r="15" spans="1:6" ht="12.75" customHeight="1">
      <c r="A15" s="28"/>
      <c r="B15" s="157"/>
      <c r="C15" s="49"/>
      <c r="D15" s="51"/>
      <c r="E15" s="32"/>
      <c r="F15" s="32"/>
    </row>
    <row r="16" spans="1:6" ht="63.75" customHeight="1">
      <c r="A16" s="23">
        <v>1.7</v>
      </c>
      <c r="B16" s="157" t="s">
        <v>321</v>
      </c>
      <c r="C16" s="68" t="s">
        <v>121</v>
      </c>
      <c r="D16" s="74">
        <v>3</v>
      </c>
      <c r="E16" s="32"/>
      <c r="F16" s="33"/>
    </row>
    <row r="17" spans="1:6" ht="12.75" customHeight="1">
      <c r="A17" s="17"/>
      <c r="B17" s="157"/>
      <c r="C17" s="55"/>
      <c r="D17" s="56"/>
      <c r="E17" s="34"/>
      <c r="F17" s="33"/>
    </row>
    <row r="18" spans="1:6" ht="30.75" customHeight="1">
      <c r="A18" s="23">
        <v>1.8</v>
      </c>
      <c r="B18" s="157" t="s">
        <v>322</v>
      </c>
      <c r="C18" s="68" t="s">
        <v>107</v>
      </c>
      <c r="D18" s="69">
        <v>26</v>
      </c>
      <c r="E18" s="32"/>
      <c r="F18" s="33"/>
    </row>
    <row r="19" spans="1:6" ht="13.5" customHeight="1">
      <c r="A19" s="17"/>
      <c r="B19" s="157"/>
      <c r="C19" s="55"/>
      <c r="D19" s="56"/>
      <c r="E19" s="34"/>
      <c r="F19" s="33"/>
    </row>
    <row r="20" spans="1:6" ht="48.75" customHeight="1">
      <c r="A20" s="23">
        <v>1.9</v>
      </c>
      <c r="B20" s="157" t="s">
        <v>323</v>
      </c>
      <c r="C20" s="68" t="s">
        <v>100</v>
      </c>
      <c r="D20" s="69">
        <v>19</v>
      </c>
      <c r="E20" s="32"/>
      <c r="F20" s="33"/>
    </row>
    <row r="21" spans="1:6" ht="11.25" customHeight="1">
      <c r="A21" s="17"/>
      <c r="B21" s="157"/>
      <c r="C21" s="55"/>
      <c r="D21" s="56"/>
      <c r="E21" s="34"/>
      <c r="F21" s="33"/>
    </row>
    <row r="22" spans="1:6" ht="62.25" customHeight="1">
      <c r="A22" s="22">
        <v>1.1</v>
      </c>
      <c r="B22" s="157" t="s">
        <v>324</v>
      </c>
      <c r="C22" s="68" t="s">
        <v>100</v>
      </c>
      <c r="D22" s="69">
        <v>12</v>
      </c>
      <c r="E22" s="32"/>
      <c r="F22" s="33"/>
    </row>
    <row r="23" spans="1:6" ht="13.5" customHeight="1">
      <c r="A23" s="17"/>
      <c r="B23" s="157"/>
      <c r="C23" s="55"/>
      <c r="D23" s="56"/>
      <c r="E23" s="34"/>
      <c r="F23" s="33"/>
    </row>
    <row r="24" spans="1:6" s="9" customFormat="1" ht="61.5" customHeight="1">
      <c r="A24" s="22">
        <v>1.11</v>
      </c>
      <c r="B24" s="157" t="s">
        <v>325</v>
      </c>
      <c r="C24" s="68" t="s">
        <v>100</v>
      </c>
      <c r="D24" s="69">
        <v>22</v>
      </c>
      <c r="E24" s="32"/>
      <c r="F24" s="33"/>
    </row>
    <row r="25" spans="1:6" s="9" customFormat="1" ht="14.25" customHeight="1">
      <c r="A25" s="17"/>
      <c r="B25" s="157"/>
      <c r="C25" s="17"/>
      <c r="D25" s="17"/>
      <c r="E25" s="33"/>
      <c r="F25" s="33"/>
    </row>
    <row r="26" spans="1:6" s="9" customFormat="1" ht="45.75" customHeight="1">
      <c r="A26" s="22">
        <v>1.12</v>
      </c>
      <c r="B26" s="157" t="s">
        <v>326</v>
      </c>
      <c r="C26" s="68" t="s">
        <v>121</v>
      </c>
      <c r="D26" s="74">
        <v>22</v>
      </c>
      <c r="E26" s="32"/>
      <c r="F26" s="33"/>
    </row>
    <row r="27" spans="1:6" s="9" customFormat="1" ht="12.75" customHeight="1">
      <c r="A27" s="17"/>
      <c r="B27" s="157"/>
      <c r="C27" s="17"/>
      <c r="D27" s="17"/>
      <c r="E27" s="33"/>
      <c r="F27" s="33"/>
    </row>
    <row r="28" spans="1:6" s="9" customFormat="1" ht="30.75" customHeight="1">
      <c r="A28" s="22">
        <v>1.13</v>
      </c>
      <c r="B28" s="157" t="s">
        <v>327</v>
      </c>
      <c r="C28" s="68" t="s">
        <v>107</v>
      </c>
      <c r="D28" s="69">
        <v>6</v>
      </c>
      <c r="E28" s="32"/>
      <c r="F28" s="33"/>
    </row>
    <row r="29" spans="1:6" s="9" customFormat="1" ht="15" customHeight="1">
      <c r="A29" s="17"/>
      <c r="B29" s="157"/>
      <c r="C29" s="17"/>
      <c r="D29" s="17"/>
      <c r="E29" s="33"/>
      <c r="F29" s="33"/>
    </row>
    <row r="30" spans="1:6" s="9" customFormat="1" ht="50.25" customHeight="1">
      <c r="A30" s="22">
        <v>1.14</v>
      </c>
      <c r="B30" s="157" t="s">
        <v>328</v>
      </c>
      <c r="C30" s="68" t="s">
        <v>121</v>
      </c>
      <c r="D30" s="74">
        <v>1</v>
      </c>
      <c r="E30" s="32"/>
      <c r="F30" s="33"/>
    </row>
    <row r="31" spans="1:6" s="9" customFormat="1" ht="12.75" customHeight="1">
      <c r="A31" s="17"/>
      <c r="B31" s="157"/>
      <c r="C31" s="17"/>
      <c r="D31" s="17"/>
      <c r="E31" s="33"/>
      <c r="F31" s="33"/>
    </row>
    <row r="32" spans="1:6" s="9" customFormat="1" ht="32.25" customHeight="1">
      <c r="A32" s="22">
        <v>1.15</v>
      </c>
      <c r="B32" s="157" t="s">
        <v>329</v>
      </c>
      <c r="C32" s="68" t="s">
        <v>121</v>
      </c>
      <c r="D32" s="74">
        <v>1</v>
      </c>
      <c r="E32" s="32"/>
      <c r="F32" s="33"/>
    </row>
    <row r="33" spans="1:6" s="9" customFormat="1" ht="12" customHeight="1">
      <c r="A33" s="17"/>
      <c r="B33" s="157"/>
      <c r="C33" s="17"/>
      <c r="D33" s="17"/>
      <c r="E33" s="33"/>
      <c r="F33" s="33"/>
    </row>
    <row r="34" spans="1:6" s="9" customFormat="1" ht="47.25" customHeight="1">
      <c r="A34" s="22">
        <v>1.16</v>
      </c>
      <c r="B34" s="157" t="s">
        <v>129</v>
      </c>
      <c r="C34" s="68" t="s">
        <v>121</v>
      </c>
      <c r="D34" s="74">
        <v>1</v>
      </c>
      <c r="E34" s="32"/>
      <c r="F34" s="33"/>
    </row>
    <row r="35" spans="1:6" s="9" customFormat="1" ht="15" customHeight="1">
      <c r="A35" s="17"/>
      <c r="B35" s="17"/>
      <c r="C35" s="17"/>
      <c r="D35" s="17"/>
      <c r="E35" s="17"/>
      <c r="F35" s="17"/>
    </row>
    <row r="36" spans="1:6" s="9" customFormat="1" ht="32.25" customHeight="1">
      <c r="A36" s="22">
        <v>1.17</v>
      </c>
      <c r="B36" s="157" t="s">
        <v>167</v>
      </c>
      <c r="C36" s="68" t="s">
        <v>90</v>
      </c>
      <c r="D36" s="74">
        <v>1</v>
      </c>
      <c r="E36" s="32"/>
      <c r="F36" s="33"/>
    </row>
    <row r="37" spans="1:6" s="9" customFormat="1" ht="15" customHeight="1">
      <c r="A37" s="17"/>
      <c r="B37" s="17"/>
      <c r="C37" s="17"/>
      <c r="D37" s="17"/>
      <c r="E37" s="17"/>
      <c r="F37" s="17"/>
    </row>
    <row r="38" spans="1:6" s="9" customFormat="1" ht="12.75" customHeight="1">
      <c r="A38" s="17"/>
      <c r="B38" s="17"/>
      <c r="C38" s="17"/>
      <c r="D38" s="17"/>
      <c r="E38" s="17"/>
      <c r="F38" s="17"/>
    </row>
    <row r="39" spans="1:6" s="9" customFormat="1" ht="15.75" customHeight="1">
      <c r="A39" s="13"/>
      <c r="B39" s="530" t="s">
        <v>279</v>
      </c>
      <c r="C39" s="530"/>
      <c r="D39" s="14"/>
      <c r="E39" s="52"/>
      <c r="F39" s="15">
        <f>SUM(F4,F6,F8,F10,F12,F14,F16,F18,F20,F22,F24,F26,F28,F30,F32,F34,F36)</f>
        <v>0</v>
      </c>
    </row>
    <row r="40" spans="1:6" s="9" customFormat="1" ht="14.25" customHeight="1">
      <c r="A40" s="17"/>
      <c r="B40" s="17"/>
      <c r="C40" s="17"/>
      <c r="D40" s="17"/>
      <c r="E40" s="17"/>
      <c r="F40" s="17"/>
    </row>
    <row r="41" spans="1:6" ht="12" customHeight="1">
      <c r="A41" s="169"/>
      <c r="B41" s="170"/>
      <c r="C41" s="11"/>
      <c r="D41" s="51"/>
      <c r="E41" s="159"/>
      <c r="F41" s="159"/>
    </row>
    <row r="42" spans="1:6" ht="17.25" customHeight="1">
      <c r="A42" s="16">
        <v>2</v>
      </c>
      <c r="B42" s="538" t="s">
        <v>280</v>
      </c>
      <c r="C42" s="538"/>
      <c r="D42" s="538"/>
      <c r="E42" s="52"/>
      <c r="F42" s="54"/>
    </row>
    <row r="43" spans="1:6" ht="12.75" customHeight="1">
      <c r="A43" s="10"/>
      <c r="B43" s="51"/>
      <c r="C43" s="51"/>
      <c r="D43" s="51"/>
      <c r="E43" s="159"/>
      <c r="F43" s="159"/>
    </row>
    <row r="44" spans="1:6" ht="47.25" customHeight="1">
      <c r="A44" s="17">
        <v>2.1</v>
      </c>
      <c r="B44" s="157" t="s">
        <v>330</v>
      </c>
      <c r="C44" s="55" t="s">
        <v>121</v>
      </c>
      <c r="D44" s="19">
        <v>8</v>
      </c>
      <c r="E44" s="183"/>
      <c r="F44" s="184"/>
    </row>
    <row r="45" spans="1:6" ht="12.75" customHeight="1">
      <c r="A45" s="17"/>
      <c r="B45" s="199"/>
      <c r="C45" s="180"/>
      <c r="D45" s="181"/>
      <c r="E45" s="189"/>
      <c r="F45" s="189"/>
    </row>
    <row r="46" spans="1:6" ht="51" customHeight="1">
      <c r="A46" s="17">
        <v>2.2</v>
      </c>
      <c r="B46" s="157" t="s">
        <v>331</v>
      </c>
      <c r="C46" s="55" t="s">
        <v>107</v>
      </c>
      <c r="D46" s="56">
        <v>66</v>
      </c>
      <c r="E46" s="183"/>
      <c r="F46" s="184"/>
    </row>
    <row r="47" spans="1:6" ht="15">
      <c r="A47" s="17"/>
      <c r="B47" s="199"/>
      <c r="C47" s="180"/>
      <c r="D47" s="181"/>
      <c r="E47" s="189"/>
      <c r="F47" s="189"/>
    </row>
    <row r="48" spans="1:6" ht="46.5" customHeight="1">
      <c r="A48" s="17">
        <v>2.3</v>
      </c>
      <c r="B48" s="157" t="s">
        <v>332</v>
      </c>
      <c r="C48" s="55" t="s">
        <v>107</v>
      </c>
      <c r="D48" s="56">
        <v>66</v>
      </c>
      <c r="E48" s="183"/>
      <c r="F48" s="184"/>
    </row>
    <row r="49" spans="1:6" ht="12.75" customHeight="1">
      <c r="A49" s="10"/>
      <c r="B49" s="57"/>
      <c r="C49" s="164"/>
      <c r="D49" s="161"/>
      <c r="E49" s="189"/>
      <c r="F49" s="189"/>
    </row>
    <row r="50" spans="1:6" ht="44.25" customHeight="1">
      <c r="A50" s="17">
        <v>2.4</v>
      </c>
      <c r="B50" s="157" t="s">
        <v>333</v>
      </c>
      <c r="C50" s="55" t="s">
        <v>107</v>
      </c>
      <c r="D50" s="56">
        <v>66</v>
      </c>
      <c r="E50" s="183"/>
      <c r="F50" s="184"/>
    </row>
    <row r="51" spans="1:6" ht="13.5" customHeight="1">
      <c r="A51" s="10"/>
      <c r="B51" s="57"/>
      <c r="C51" s="164"/>
      <c r="D51" s="161"/>
      <c r="E51" s="189"/>
      <c r="F51" s="189"/>
    </row>
    <row r="52" spans="1:6" ht="31.5" customHeight="1">
      <c r="A52" s="17">
        <v>2.5</v>
      </c>
      <c r="B52" s="157" t="s">
        <v>285</v>
      </c>
      <c r="C52" s="55" t="s">
        <v>121</v>
      </c>
      <c r="D52" s="19">
        <v>12</v>
      </c>
      <c r="E52" s="183"/>
      <c r="F52" s="184"/>
    </row>
    <row r="53" spans="1:6" ht="12.75" customHeight="1">
      <c r="A53" s="10"/>
      <c r="B53" s="57"/>
      <c r="C53" s="164"/>
      <c r="D53" s="176"/>
      <c r="E53" s="189"/>
      <c r="F53" s="189"/>
    </row>
    <row r="54" spans="1:6" ht="32.25" customHeight="1">
      <c r="A54" s="17">
        <v>2.6</v>
      </c>
      <c r="B54" s="157" t="s">
        <v>334</v>
      </c>
      <c r="C54" s="55" t="s">
        <v>121</v>
      </c>
      <c r="D54" s="19">
        <v>6</v>
      </c>
      <c r="E54" s="189"/>
      <c r="F54" s="184"/>
    </row>
    <row r="55" spans="1:6" ht="13.5" customHeight="1">
      <c r="A55" s="10"/>
      <c r="B55" s="171"/>
      <c r="C55" s="172"/>
      <c r="D55" s="161"/>
      <c r="E55" s="189"/>
      <c r="F55" s="189"/>
    </row>
    <row r="56" spans="1:6" ht="45" customHeight="1">
      <c r="A56" s="17">
        <v>2.7</v>
      </c>
      <c r="B56" s="157" t="s">
        <v>335</v>
      </c>
      <c r="C56" s="55" t="s">
        <v>121</v>
      </c>
      <c r="D56" s="19">
        <v>12</v>
      </c>
      <c r="E56" s="189"/>
      <c r="F56" s="184"/>
    </row>
    <row r="57" spans="1:6" s="5" customFormat="1" ht="12.75" customHeight="1">
      <c r="A57" s="173"/>
      <c r="B57" s="12"/>
      <c r="C57" s="44"/>
      <c r="D57" s="190"/>
      <c r="E57" s="200"/>
      <c r="F57" s="200"/>
    </row>
    <row r="58" spans="1:6" ht="45" customHeight="1">
      <c r="A58" s="17">
        <v>2.8</v>
      </c>
      <c r="B58" s="157" t="s">
        <v>336</v>
      </c>
      <c r="C58" s="55" t="s">
        <v>107</v>
      </c>
      <c r="D58" s="56">
        <v>221</v>
      </c>
      <c r="E58" s="189"/>
      <c r="F58" s="184"/>
    </row>
    <row r="59" spans="1:6" ht="12" customHeight="1">
      <c r="A59" s="17"/>
      <c r="B59" s="157"/>
      <c r="C59" s="180"/>
      <c r="D59" s="56"/>
      <c r="E59" s="189"/>
      <c r="F59" s="189"/>
    </row>
    <row r="60" spans="1:6" ht="18" customHeight="1">
      <c r="A60" s="17">
        <v>2.9</v>
      </c>
      <c r="B60" s="157" t="s">
        <v>289</v>
      </c>
      <c r="C60" s="55" t="s">
        <v>121</v>
      </c>
      <c r="D60" s="19">
        <v>8</v>
      </c>
      <c r="E60" s="189"/>
      <c r="F60" s="184"/>
    </row>
    <row r="61" spans="1:6" ht="12" customHeight="1">
      <c r="A61" s="17"/>
      <c r="B61" s="157"/>
      <c r="C61" s="55"/>
      <c r="D61" s="56"/>
      <c r="E61" s="189"/>
      <c r="F61" s="189"/>
    </row>
    <row r="62" spans="1:6" ht="16.5" customHeight="1">
      <c r="A62" s="22">
        <v>2.1</v>
      </c>
      <c r="B62" s="157" t="s">
        <v>337</v>
      </c>
      <c r="C62" s="55" t="s">
        <v>121</v>
      </c>
      <c r="D62" s="19">
        <v>2</v>
      </c>
      <c r="E62" s="189"/>
      <c r="F62" s="184"/>
    </row>
    <row r="63" spans="5:6" ht="12" customHeight="1">
      <c r="E63" s="189"/>
      <c r="F63" s="189"/>
    </row>
    <row r="64" spans="1:6" ht="18.75" customHeight="1">
      <c r="A64" s="22">
        <v>2.11</v>
      </c>
      <c r="B64" s="157" t="s">
        <v>338</v>
      </c>
      <c r="C64" s="68" t="s">
        <v>121</v>
      </c>
      <c r="D64" s="74">
        <v>6</v>
      </c>
      <c r="E64" s="189"/>
      <c r="F64" s="184"/>
    </row>
    <row r="65" spans="1:6" ht="12.75" customHeight="1">
      <c r="A65" s="17"/>
      <c r="B65" s="157"/>
      <c r="C65" s="180"/>
      <c r="D65" s="181"/>
      <c r="E65" s="189"/>
      <c r="F65" s="189"/>
    </row>
    <row r="66" spans="1:6" ht="30.75" customHeight="1">
      <c r="A66" s="22">
        <v>2.12</v>
      </c>
      <c r="B66" s="157" t="s">
        <v>339</v>
      </c>
      <c r="C66" s="68" t="s">
        <v>121</v>
      </c>
      <c r="D66" s="74">
        <v>8</v>
      </c>
      <c r="E66" s="189"/>
      <c r="F66" s="184"/>
    </row>
    <row r="67" spans="1:4" ht="14.25" customHeight="1">
      <c r="A67" s="17"/>
      <c r="B67" s="48"/>
      <c r="C67" s="180"/>
      <c r="D67" s="181"/>
    </row>
    <row r="68" spans="1:6" ht="30" customHeight="1">
      <c r="A68" s="22">
        <v>2.13</v>
      </c>
      <c r="B68" s="157" t="s">
        <v>167</v>
      </c>
      <c r="C68" s="68" t="s">
        <v>90</v>
      </c>
      <c r="D68" s="74">
        <v>1</v>
      </c>
      <c r="E68" s="189"/>
      <c r="F68" s="184"/>
    </row>
    <row r="69" spans="1:4" ht="14.25" customHeight="1">
      <c r="A69" s="17"/>
      <c r="B69" s="48"/>
      <c r="C69" s="180"/>
      <c r="D69" s="181"/>
    </row>
    <row r="70" spans="1:4" ht="12.75" customHeight="1">
      <c r="A70" s="17"/>
      <c r="B70" s="48"/>
      <c r="C70" s="180"/>
      <c r="D70" s="181"/>
    </row>
    <row r="71" spans="1:6" ht="15.75">
      <c r="A71" s="13"/>
      <c r="B71" s="530" t="s">
        <v>291</v>
      </c>
      <c r="C71" s="530"/>
      <c r="D71" s="14"/>
      <c r="E71" s="52"/>
      <c r="F71" s="15">
        <f>SUM(F44,F46,F48,F50,F52,F54,F56,F58,F60,F62,F64,F66)</f>
        <v>0</v>
      </c>
    </row>
    <row r="73" spans="1:6" ht="11.25" customHeight="1">
      <c r="A73" s="16"/>
      <c r="B73" s="16"/>
      <c r="C73" s="16"/>
      <c r="D73" s="16"/>
      <c r="E73" s="16"/>
      <c r="F73" s="16"/>
    </row>
    <row r="74" spans="2:6" ht="18.75" customHeight="1">
      <c r="B74" s="538" t="s">
        <v>292</v>
      </c>
      <c r="C74" s="538"/>
      <c r="F74" s="15">
        <f>SUM(F39)</f>
        <v>0</v>
      </c>
    </row>
    <row r="75" spans="2:6" ht="18" customHeight="1">
      <c r="B75" s="538" t="s">
        <v>293</v>
      </c>
      <c r="C75" s="538"/>
      <c r="F75" s="15">
        <f>SUM(F71)</f>
        <v>0</v>
      </c>
    </row>
    <row r="76" spans="2:6" ht="15" customHeight="1">
      <c r="B76" s="24"/>
      <c r="C76" s="24"/>
      <c r="D76" s="24"/>
      <c r="E76" s="24"/>
      <c r="F76" s="24"/>
    </row>
    <row r="77" spans="2:6" ht="15" customHeight="1">
      <c r="B77" s="24"/>
      <c r="C77" s="24"/>
      <c r="D77" s="538" t="s">
        <v>194</v>
      </c>
      <c r="E77" s="538"/>
      <c r="F77" s="201">
        <f>SUM(F74,F75)</f>
        <v>0</v>
      </c>
    </row>
    <row r="78" spans="2:6" ht="15" customHeight="1">
      <c r="B78" s="24"/>
      <c r="C78" s="24"/>
      <c r="D78" s="24"/>
      <c r="E78" s="24"/>
      <c r="F78" s="24"/>
    </row>
    <row r="79" ht="15" customHeight="1"/>
    <row r="80" spans="4:5" ht="20.25" customHeight="1">
      <c r="D80" s="24"/>
      <c r="E80" s="24"/>
    </row>
    <row r="81" spans="1:6" ht="15" customHeight="1">
      <c r="A81" s="16"/>
      <c r="B81" s="16"/>
      <c r="C81" s="16"/>
      <c r="D81" s="16"/>
      <c r="E81" s="16"/>
      <c r="F81" s="16"/>
    </row>
    <row r="82" spans="1:6" ht="15" customHeight="1">
      <c r="A82" s="16"/>
      <c r="B82" s="16"/>
      <c r="C82" s="16"/>
      <c r="D82" s="16"/>
      <c r="E82" s="16"/>
      <c r="F82" s="16"/>
    </row>
    <row r="83" spans="1:6" ht="15" customHeight="1">
      <c r="A83" s="16"/>
      <c r="B83" s="17"/>
      <c r="C83" s="16"/>
      <c r="D83" s="16"/>
      <c r="E83" s="16"/>
      <c r="F83" s="16"/>
    </row>
    <row r="84" spans="1:6" ht="15" customHeight="1">
      <c r="A84" s="16"/>
      <c r="B84" s="16"/>
      <c r="C84" s="16"/>
      <c r="D84" s="16"/>
      <c r="E84" s="16"/>
      <c r="F84" s="16"/>
    </row>
    <row r="85" spans="1:6" ht="15" customHeight="1">
      <c r="A85" s="16"/>
      <c r="B85" s="16"/>
      <c r="C85" s="16"/>
      <c r="D85" s="16"/>
      <c r="E85" s="16"/>
      <c r="F85" s="16"/>
    </row>
    <row r="86" spans="1:6" ht="15" customHeight="1">
      <c r="A86" s="16"/>
      <c r="B86" s="16"/>
      <c r="C86" s="16"/>
      <c r="D86" s="16"/>
      <c r="E86" s="16"/>
      <c r="F86" s="16"/>
    </row>
    <row r="87" spans="1:6" ht="11.25" customHeight="1">
      <c r="A87" s="16"/>
      <c r="B87" s="16"/>
      <c r="C87" s="16"/>
      <c r="D87" s="16"/>
      <c r="E87" s="16"/>
      <c r="F87" s="16"/>
    </row>
    <row r="88" spans="1:6" ht="15" customHeight="1">
      <c r="A88" s="16"/>
      <c r="B88" s="16"/>
      <c r="C88" s="16"/>
      <c r="D88" s="16"/>
      <c r="E88" s="16"/>
      <c r="F88" s="16"/>
    </row>
    <row r="89" spans="1:6" ht="11.25" customHeight="1">
      <c r="A89" s="16"/>
      <c r="B89" s="16"/>
      <c r="C89" s="16"/>
      <c r="D89" s="16"/>
      <c r="E89" s="16"/>
      <c r="F89" s="16"/>
    </row>
    <row r="90" spans="1:6" ht="15.75" customHeight="1">
      <c r="A90" s="16"/>
      <c r="B90" s="16"/>
      <c r="C90" s="16"/>
      <c r="D90" s="16"/>
      <c r="E90" s="16"/>
      <c r="F90" s="16"/>
    </row>
    <row r="91" spans="1:6" ht="11.25" customHeight="1">
      <c r="A91" s="16"/>
      <c r="B91" s="16"/>
      <c r="C91" s="16"/>
      <c r="D91" s="16"/>
      <c r="E91" s="16"/>
      <c r="F91" s="16"/>
    </row>
    <row r="92" spans="1:6" ht="11.25" customHeight="1">
      <c r="A92" s="16"/>
      <c r="B92" s="16"/>
      <c r="C92" s="16"/>
      <c r="D92" s="16"/>
      <c r="E92" s="16"/>
      <c r="F92" s="16"/>
    </row>
    <row r="93" spans="1:6" ht="15.75" customHeight="1">
      <c r="A93" s="16"/>
      <c r="B93" s="16"/>
      <c r="C93" s="16"/>
      <c r="D93" s="16"/>
      <c r="E93" s="16"/>
      <c r="F93" s="16"/>
    </row>
    <row r="94" spans="1:6" ht="11.25" customHeight="1">
      <c r="A94" s="16"/>
      <c r="B94" s="16"/>
      <c r="C94" s="16"/>
      <c r="D94" s="16"/>
      <c r="E94" s="16"/>
      <c r="F94" s="16"/>
    </row>
    <row r="95" spans="1:6" ht="15" customHeight="1">
      <c r="A95" s="16"/>
      <c r="B95" s="16"/>
      <c r="C95" s="16"/>
      <c r="D95" s="16"/>
      <c r="E95" s="16"/>
      <c r="F95" s="16"/>
    </row>
    <row r="96" spans="1:6" ht="11.25" customHeight="1">
      <c r="A96" s="16"/>
      <c r="B96" s="16"/>
      <c r="C96" s="16"/>
      <c r="D96" s="16"/>
      <c r="E96" s="16"/>
      <c r="F96" s="16"/>
    </row>
    <row r="97" spans="1:6" ht="15" customHeight="1">
      <c r="A97" s="16"/>
      <c r="B97" s="16"/>
      <c r="C97" s="16"/>
      <c r="D97" s="16"/>
      <c r="E97" s="16"/>
      <c r="F97" s="16"/>
    </row>
    <row r="98" spans="1:6" ht="11.25" customHeight="1">
      <c r="A98" s="16"/>
      <c r="B98" s="16"/>
      <c r="C98" s="16"/>
      <c r="D98" s="16"/>
      <c r="E98" s="16"/>
      <c r="F98" s="16"/>
    </row>
    <row r="99" spans="1:6" ht="15" customHeight="1">
      <c r="A99" s="16"/>
      <c r="B99" s="16"/>
      <c r="C99" s="16"/>
      <c r="D99" s="16"/>
      <c r="E99" s="16"/>
      <c r="F99" s="16"/>
    </row>
    <row r="100" spans="1:6" ht="11.25" customHeight="1">
      <c r="A100" s="16"/>
      <c r="B100" s="16"/>
      <c r="C100" s="16"/>
      <c r="D100" s="16"/>
      <c r="E100" s="16"/>
      <c r="F100" s="16"/>
    </row>
    <row r="101" spans="1:6" ht="15" customHeight="1">
      <c r="A101" s="16"/>
      <c r="B101" s="16"/>
      <c r="C101" s="16"/>
      <c r="D101" s="16"/>
      <c r="E101" s="16"/>
      <c r="F101" s="16"/>
    </row>
    <row r="102" spans="1:6" ht="11.25" customHeight="1">
      <c r="A102" s="16"/>
      <c r="B102" s="16"/>
      <c r="C102" s="16"/>
      <c r="D102" s="16"/>
      <c r="E102" s="16"/>
      <c r="F102" s="16"/>
    </row>
    <row r="103" spans="1:6" ht="15" customHeight="1">
      <c r="A103" s="16"/>
      <c r="B103" s="16"/>
      <c r="C103" s="16"/>
      <c r="D103" s="16"/>
      <c r="E103" s="16"/>
      <c r="F103" s="16"/>
    </row>
    <row r="104" spans="1:6" ht="15" customHeight="1">
      <c r="A104" s="16"/>
      <c r="B104" s="16"/>
      <c r="C104" s="16"/>
      <c r="D104" s="16"/>
      <c r="E104" s="16"/>
      <c r="F104" s="16"/>
    </row>
    <row r="105" spans="1:6" ht="15" customHeight="1">
      <c r="A105" s="16"/>
      <c r="B105" s="16"/>
      <c r="C105" s="16"/>
      <c r="D105" s="16"/>
      <c r="E105" s="16"/>
      <c r="F105" s="16"/>
    </row>
    <row r="106" spans="1:6" ht="15" customHeight="1">
      <c r="A106" s="16"/>
      <c r="B106" s="16"/>
      <c r="C106" s="16"/>
      <c r="D106" s="16"/>
      <c r="E106" s="16"/>
      <c r="F106" s="16"/>
    </row>
    <row r="107" spans="1:6" ht="11.25" customHeight="1">
      <c r="A107" s="16"/>
      <c r="B107" s="16"/>
      <c r="C107" s="16"/>
      <c r="D107" s="16"/>
      <c r="E107" s="16"/>
      <c r="F107" s="16"/>
    </row>
    <row r="108" spans="1:6" ht="15" customHeight="1">
      <c r="A108" s="16"/>
      <c r="B108" s="16"/>
      <c r="C108" s="16"/>
      <c r="D108" s="16"/>
      <c r="E108" s="16"/>
      <c r="F108" s="16"/>
    </row>
    <row r="109" spans="1:6" ht="15" customHeight="1">
      <c r="A109" s="16"/>
      <c r="B109" s="16"/>
      <c r="C109" s="16"/>
      <c r="D109" s="16"/>
      <c r="E109" s="16"/>
      <c r="F109" s="16"/>
    </row>
    <row r="110" spans="1:6" ht="15" customHeight="1">
      <c r="A110" s="16"/>
      <c r="B110" s="16"/>
      <c r="C110" s="16"/>
      <c r="D110" s="16"/>
      <c r="E110" s="16"/>
      <c r="F110" s="16"/>
    </row>
    <row r="111" spans="1:6" ht="15" customHeight="1">
      <c r="A111" s="16"/>
      <c r="B111" s="16"/>
      <c r="C111" s="16"/>
      <c r="D111" s="16"/>
      <c r="E111" s="16"/>
      <c r="F111" s="16"/>
    </row>
    <row r="112" spans="1:6" ht="15" customHeight="1">
      <c r="A112" s="16"/>
      <c r="B112" s="16"/>
      <c r="C112" s="16"/>
      <c r="D112" s="16"/>
      <c r="E112" s="16"/>
      <c r="F112" s="16"/>
    </row>
    <row r="113" spans="1:6" ht="15" customHeight="1">
      <c r="A113" s="16"/>
      <c r="B113" s="16"/>
      <c r="C113" s="16"/>
      <c r="D113" s="16"/>
      <c r="E113" s="16"/>
      <c r="F113" s="16"/>
    </row>
    <row r="114" spans="1:6" ht="33.75" customHeight="1">
      <c r="A114" s="16"/>
      <c r="B114" s="16"/>
      <c r="C114" s="16"/>
      <c r="D114" s="16"/>
      <c r="E114" s="16"/>
      <c r="F114" s="16"/>
    </row>
    <row r="115" spans="1:6" ht="15" customHeight="1">
      <c r="A115" s="16"/>
      <c r="B115" s="16"/>
      <c r="C115" s="16"/>
      <c r="D115" s="16"/>
      <c r="E115" s="16"/>
      <c r="F115" s="16"/>
    </row>
    <row r="116" spans="1:6" ht="15" customHeight="1">
      <c r="A116" s="16"/>
      <c r="B116" s="16"/>
      <c r="C116" s="16"/>
      <c r="D116" s="16"/>
      <c r="E116" s="16"/>
      <c r="F116" s="16"/>
    </row>
    <row r="117" spans="1:6" ht="15" customHeight="1">
      <c r="A117" s="16"/>
      <c r="B117" s="16"/>
      <c r="C117" s="16"/>
      <c r="D117" s="16"/>
      <c r="E117" s="16"/>
      <c r="F117" s="16"/>
    </row>
    <row r="118" spans="1:6" ht="15" customHeight="1">
      <c r="A118" s="16"/>
      <c r="B118" s="16"/>
      <c r="C118" s="16"/>
      <c r="D118" s="16"/>
      <c r="E118" s="16"/>
      <c r="F118" s="16"/>
    </row>
    <row r="119" spans="1:6" ht="15" customHeight="1">
      <c r="A119" s="16"/>
      <c r="B119" s="16"/>
      <c r="C119" s="16"/>
      <c r="D119" s="16"/>
      <c r="E119" s="16"/>
      <c r="F119" s="16"/>
    </row>
    <row r="120" spans="1:6" ht="15" customHeight="1">
      <c r="A120" s="16"/>
      <c r="B120" s="16"/>
      <c r="C120" s="16"/>
      <c r="D120" s="16"/>
      <c r="E120" s="16"/>
      <c r="F120" s="16"/>
    </row>
    <row r="121" spans="1:6" ht="15" customHeight="1">
      <c r="A121" s="16"/>
      <c r="B121" s="16"/>
      <c r="C121" s="16"/>
      <c r="D121" s="16"/>
      <c r="E121" s="16"/>
      <c r="F121" s="16"/>
    </row>
    <row r="122" spans="1:6" ht="15" customHeight="1">
      <c r="A122" s="16"/>
      <c r="B122" s="16"/>
      <c r="C122" s="16"/>
      <c r="D122" s="16"/>
      <c r="E122" s="16"/>
      <c r="F122" s="16"/>
    </row>
    <row r="123" spans="1:6" ht="15" customHeight="1">
      <c r="A123" s="16"/>
      <c r="B123" s="16"/>
      <c r="C123" s="16"/>
      <c r="D123" s="16"/>
      <c r="E123" s="16"/>
      <c r="F123" s="16"/>
    </row>
    <row r="124" spans="1:6" ht="15" customHeight="1">
      <c r="A124" s="16"/>
      <c r="B124" s="16"/>
      <c r="C124" s="16"/>
      <c r="D124" s="16"/>
      <c r="E124" s="16"/>
      <c r="F124" s="16"/>
    </row>
    <row r="125" spans="1:6" ht="15" customHeight="1">
      <c r="A125" s="16"/>
      <c r="B125" s="16"/>
      <c r="C125" s="16"/>
      <c r="D125" s="16"/>
      <c r="E125" s="16"/>
      <c r="F125" s="16"/>
    </row>
    <row r="126" spans="1:6" ht="15" customHeight="1">
      <c r="A126" s="16"/>
      <c r="B126" s="16"/>
      <c r="C126" s="16"/>
      <c r="D126" s="16"/>
      <c r="E126" s="16"/>
      <c r="F126" s="16"/>
    </row>
    <row r="127" spans="1:6" ht="15" customHeight="1">
      <c r="A127" s="16"/>
      <c r="B127" s="16"/>
      <c r="C127" s="16"/>
      <c r="D127" s="16"/>
      <c r="E127" s="16"/>
      <c r="F127" s="16"/>
    </row>
    <row r="128" spans="1:6" ht="15" customHeight="1">
      <c r="A128" s="16"/>
      <c r="B128" s="16"/>
      <c r="C128" s="16"/>
      <c r="D128" s="16"/>
      <c r="E128" s="16"/>
      <c r="F128" s="16"/>
    </row>
    <row r="129" spans="1:6" ht="15" customHeight="1">
      <c r="A129" s="16"/>
      <c r="B129" s="16"/>
      <c r="C129" s="16"/>
      <c r="D129" s="16"/>
      <c r="E129" s="16"/>
      <c r="F129" s="16"/>
    </row>
    <row r="130" spans="1:6" ht="15" customHeight="1">
      <c r="A130" s="16"/>
      <c r="B130" s="16"/>
      <c r="C130" s="16"/>
      <c r="D130" s="16"/>
      <c r="E130" s="16"/>
      <c r="F130" s="16"/>
    </row>
    <row r="131" spans="1:6" ht="15" customHeight="1">
      <c r="A131" s="16"/>
      <c r="B131" s="16"/>
      <c r="C131" s="16"/>
      <c r="D131" s="16"/>
      <c r="E131" s="16"/>
      <c r="F131" s="16"/>
    </row>
    <row r="132" spans="1:6" ht="15" customHeight="1">
      <c r="A132" s="16"/>
      <c r="B132" s="16"/>
      <c r="C132" s="16"/>
      <c r="D132" s="16"/>
      <c r="E132" s="16"/>
      <c r="F132" s="16"/>
    </row>
    <row r="133" spans="1:6" ht="15" customHeight="1">
      <c r="A133" s="16"/>
      <c r="B133" s="16"/>
      <c r="C133" s="16"/>
      <c r="D133" s="16"/>
      <c r="E133" s="16"/>
      <c r="F133" s="16"/>
    </row>
    <row r="134" spans="1:6" ht="15.75" customHeight="1">
      <c r="A134" s="16"/>
      <c r="B134" s="16"/>
      <c r="C134" s="16"/>
      <c r="D134" s="16"/>
      <c r="E134" s="16"/>
      <c r="F134" s="16"/>
    </row>
    <row r="135" spans="2:6" ht="15.75">
      <c r="B135" s="20"/>
      <c r="C135" s="20"/>
      <c r="F135" s="21"/>
    </row>
    <row r="136" spans="2:6" ht="15.75">
      <c r="B136" s="20"/>
      <c r="C136" s="20"/>
      <c r="F136" s="21"/>
    </row>
    <row r="145" ht="15.75" customHeight="1"/>
  </sheetData>
  <sheetProtection/>
  <mergeCells count="7">
    <mergeCell ref="B74:C74"/>
    <mergeCell ref="B75:C75"/>
    <mergeCell ref="D77:E77"/>
    <mergeCell ref="A1:F1"/>
    <mergeCell ref="B39:C39"/>
    <mergeCell ref="B42:D42"/>
    <mergeCell ref="B71:C7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31"/>
  <sheetViews>
    <sheetView zoomScalePageLayoutView="0" workbookViewId="0" topLeftCell="A67">
      <selection activeCell="E42" sqref="E42:F62"/>
    </sheetView>
  </sheetViews>
  <sheetFormatPr defaultColWidth="9.140625" defaultRowHeight="12.75"/>
  <cols>
    <col min="1" max="1" width="5.8515625" style="2" customWidth="1"/>
    <col min="2" max="2" width="44.7109375" style="1" customWidth="1"/>
    <col min="3" max="3" width="9.140625" style="7" customWidth="1"/>
    <col min="4" max="4" width="12.8515625" style="6" customWidth="1"/>
    <col min="5" max="5" width="12.140625" style="3" customWidth="1"/>
    <col min="6" max="6" width="17.57421875" style="8" customWidth="1"/>
    <col min="7" max="16384" width="9.140625" style="3" customWidth="1"/>
  </cols>
  <sheetData>
    <row r="1" spans="1:6" s="4" customFormat="1" ht="20.25" customHeight="1">
      <c r="A1" s="521" t="s">
        <v>341</v>
      </c>
      <c r="B1" s="521"/>
      <c r="C1" s="521"/>
      <c r="D1" s="521"/>
      <c r="E1" s="521"/>
      <c r="F1" s="521"/>
    </row>
    <row r="2" spans="1:6" s="9" customFormat="1" ht="17.25" customHeight="1">
      <c r="A2" s="10"/>
      <c r="B2" s="12" t="s">
        <v>86</v>
      </c>
      <c r="C2" s="18" t="s">
        <v>56</v>
      </c>
      <c r="D2" s="25" t="s">
        <v>57</v>
      </c>
      <c r="E2" s="26" t="s">
        <v>87</v>
      </c>
      <c r="F2" s="27" t="s">
        <v>88</v>
      </c>
    </row>
    <row r="3" spans="1:6" s="9" customFormat="1" ht="21.75" customHeight="1">
      <c r="A3" s="18">
        <v>1</v>
      </c>
      <c r="B3" s="43" t="s">
        <v>255</v>
      </c>
      <c r="C3" s="44"/>
      <c r="D3" s="45"/>
      <c r="E3" s="46"/>
      <c r="F3" s="47"/>
    </row>
    <row r="4" spans="1:6" ht="32.25" customHeight="1">
      <c r="A4" s="23">
        <v>1.1</v>
      </c>
      <c r="B4" s="157" t="s">
        <v>342</v>
      </c>
      <c r="C4" s="68" t="s">
        <v>107</v>
      </c>
      <c r="D4" s="69">
        <v>77</v>
      </c>
      <c r="E4" s="33"/>
      <c r="F4" s="33"/>
    </row>
    <row r="5" spans="1:6" ht="13.5" customHeight="1">
      <c r="A5" s="28"/>
      <c r="B5" s="157"/>
      <c r="C5" s="49"/>
      <c r="D5" s="51"/>
      <c r="E5" s="32"/>
      <c r="F5" s="32"/>
    </row>
    <row r="6" spans="1:6" ht="62.25" customHeight="1">
      <c r="A6" s="23">
        <v>1.2</v>
      </c>
      <c r="B6" s="157" t="s">
        <v>343</v>
      </c>
      <c r="C6" s="68" t="s">
        <v>107</v>
      </c>
      <c r="D6" s="69">
        <v>39</v>
      </c>
      <c r="E6" s="32"/>
      <c r="F6" s="33"/>
    </row>
    <row r="7" spans="1:6" ht="12.75" customHeight="1">
      <c r="A7" s="28"/>
      <c r="B7" s="157"/>
      <c r="C7" s="49"/>
      <c r="D7" s="51"/>
      <c r="E7" s="32"/>
      <c r="F7" s="32"/>
    </row>
    <row r="8" spans="1:6" ht="32.25" customHeight="1">
      <c r="A8" s="23">
        <v>1.3</v>
      </c>
      <c r="B8" s="157" t="s">
        <v>344</v>
      </c>
      <c r="C8" s="68" t="s">
        <v>107</v>
      </c>
      <c r="D8" s="33">
        <v>77</v>
      </c>
      <c r="E8" s="32"/>
      <c r="F8" s="33"/>
    </row>
    <row r="9" spans="2:6" ht="15">
      <c r="B9" s="174"/>
      <c r="E9" s="34"/>
      <c r="F9" s="34"/>
    </row>
    <row r="10" spans="1:6" ht="46.5" customHeight="1">
      <c r="A10" s="23">
        <v>1.4</v>
      </c>
      <c r="B10" s="157" t="s">
        <v>345</v>
      </c>
      <c r="C10" s="55" t="s">
        <v>107</v>
      </c>
      <c r="D10" s="56">
        <v>23</v>
      </c>
      <c r="E10" s="32"/>
      <c r="F10" s="33"/>
    </row>
    <row r="11" spans="2:6" ht="13.5" customHeight="1">
      <c r="B11" s="174"/>
      <c r="E11" s="34"/>
      <c r="F11" s="34"/>
    </row>
    <row r="12" spans="1:6" ht="30.75" customHeight="1">
      <c r="A12" s="23">
        <v>1.5</v>
      </c>
      <c r="B12" s="157" t="s">
        <v>346</v>
      </c>
      <c r="C12" s="68" t="s">
        <v>319</v>
      </c>
      <c r="D12" s="74">
        <v>7</v>
      </c>
      <c r="E12" s="32"/>
      <c r="F12" s="33"/>
    </row>
    <row r="13" spans="1:6" ht="13.5" customHeight="1">
      <c r="A13" s="28"/>
      <c r="B13" s="157"/>
      <c r="C13" s="49"/>
      <c r="D13" s="51"/>
      <c r="E13" s="32"/>
      <c r="F13" s="32"/>
    </row>
    <row r="14" spans="1:6" ht="45">
      <c r="A14" s="23">
        <v>1.6</v>
      </c>
      <c r="B14" s="157" t="s">
        <v>347</v>
      </c>
      <c r="C14" s="55" t="s">
        <v>107</v>
      </c>
      <c r="D14" s="56">
        <v>77</v>
      </c>
      <c r="E14" s="34"/>
      <c r="F14" s="33"/>
    </row>
    <row r="15" spans="1:6" ht="13.5" customHeight="1">
      <c r="A15" s="28"/>
      <c r="B15" s="157"/>
      <c r="C15" s="49"/>
      <c r="D15" s="51"/>
      <c r="E15" s="32"/>
      <c r="F15" s="32"/>
    </row>
    <row r="16" spans="1:6" ht="63.75" customHeight="1">
      <c r="A16" s="23">
        <v>1.7</v>
      </c>
      <c r="B16" s="157" t="s">
        <v>348</v>
      </c>
      <c r="C16" s="68" t="s">
        <v>121</v>
      </c>
      <c r="D16" s="74">
        <v>3</v>
      </c>
      <c r="E16" s="32"/>
      <c r="F16" s="33"/>
    </row>
    <row r="17" spans="1:6" ht="15" customHeight="1">
      <c r="A17" s="17"/>
      <c r="B17" s="157"/>
      <c r="C17" s="55"/>
      <c r="D17" s="56"/>
      <c r="E17" s="34"/>
      <c r="F17" s="33"/>
    </row>
    <row r="18" spans="1:6" ht="30.75" customHeight="1">
      <c r="A18" s="23">
        <v>1.8</v>
      </c>
      <c r="B18" s="157" t="s">
        <v>322</v>
      </c>
      <c r="C18" s="68" t="s">
        <v>107</v>
      </c>
      <c r="D18" s="69">
        <v>23</v>
      </c>
      <c r="E18" s="32"/>
      <c r="F18" s="33"/>
    </row>
    <row r="19" spans="1:6" ht="13.5" customHeight="1">
      <c r="A19" s="17"/>
      <c r="B19" s="157"/>
      <c r="C19" s="55"/>
      <c r="D19" s="56"/>
      <c r="E19" s="34"/>
      <c r="F19" s="33"/>
    </row>
    <row r="20" spans="1:6" ht="45.75" customHeight="1">
      <c r="A20" s="23">
        <v>1.9</v>
      </c>
      <c r="B20" s="157" t="s">
        <v>349</v>
      </c>
      <c r="C20" s="68" t="s">
        <v>100</v>
      </c>
      <c r="D20" s="69">
        <v>15</v>
      </c>
      <c r="E20" s="32"/>
      <c r="F20" s="33"/>
    </row>
    <row r="21" spans="1:6" ht="12" customHeight="1">
      <c r="A21" s="17"/>
      <c r="B21" s="157"/>
      <c r="C21" s="55"/>
      <c r="D21" s="56"/>
      <c r="E21" s="34"/>
      <c r="F21" s="33"/>
    </row>
    <row r="22" spans="1:6" ht="47.25" customHeight="1">
      <c r="A22" s="22">
        <v>1.1</v>
      </c>
      <c r="B22" s="157" t="s">
        <v>361</v>
      </c>
      <c r="C22" s="68" t="s">
        <v>100</v>
      </c>
      <c r="D22" s="69">
        <v>6</v>
      </c>
      <c r="E22" s="32"/>
      <c r="F22" s="33"/>
    </row>
    <row r="23" spans="1:6" ht="13.5" customHeight="1">
      <c r="A23" s="17"/>
      <c r="B23" s="157"/>
      <c r="C23" s="55"/>
      <c r="D23" s="56"/>
      <c r="E23" s="34"/>
      <c r="F23" s="33"/>
    </row>
    <row r="24" spans="1:6" s="9" customFormat="1" ht="47.25" customHeight="1">
      <c r="A24" s="22">
        <v>1.11</v>
      </c>
      <c r="B24" s="157" t="s">
        <v>362</v>
      </c>
      <c r="C24" s="68" t="s">
        <v>100</v>
      </c>
      <c r="D24" s="69">
        <v>19</v>
      </c>
      <c r="E24" s="32"/>
      <c r="F24" s="33"/>
    </row>
    <row r="25" spans="1:6" s="9" customFormat="1" ht="12" customHeight="1">
      <c r="A25" s="17"/>
      <c r="B25" s="157"/>
      <c r="C25" s="17"/>
      <c r="D25" s="17"/>
      <c r="E25" s="33"/>
      <c r="F25" s="33"/>
    </row>
    <row r="26" spans="1:6" s="9" customFormat="1" ht="45.75" customHeight="1">
      <c r="A26" s="22">
        <v>1.12</v>
      </c>
      <c r="B26" s="157" t="s">
        <v>326</v>
      </c>
      <c r="C26" s="68" t="s">
        <v>121</v>
      </c>
      <c r="D26" s="74">
        <v>18</v>
      </c>
      <c r="E26" s="32"/>
      <c r="F26" s="33"/>
    </row>
    <row r="27" spans="1:6" s="9" customFormat="1" ht="12" customHeight="1">
      <c r="A27" s="17"/>
      <c r="B27" s="157"/>
      <c r="C27" s="17"/>
      <c r="D27" s="17"/>
      <c r="E27" s="33"/>
      <c r="F27" s="33"/>
    </row>
    <row r="28" spans="1:6" s="9" customFormat="1" ht="31.5" customHeight="1">
      <c r="A28" s="22">
        <v>1.13</v>
      </c>
      <c r="B28" s="157" t="s">
        <v>363</v>
      </c>
      <c r="C28" s="68" t="s">
        <v>107</v>
      </c>
      <c r="D28" s="69">
        <v>6</v>
      </c>
      <c r="E28" s="32"/>
      <c r="F28" s="33"/>
    </row>
    <row r="29" spans="1:6" s="9" customFormat="1" ht="13.5" customHeight="1">
      <c r="A29" s="17"/>
      <c r="B29" s="157"/>
      <c r="C29" s="17"/>
      <c r="D29" s="17"/>
      <c r="E29" s="33"/>
      <c r="F29" s="33"/>
    </row>
    <row r="30" spans="1:6" s="9" customFormat="1" ht="31.5" customHeight="1">
      <c r="A30" s="22">
        <v>1.14</v>
      </c>
      <c r="B30" s="157" t="s">
        <v>364</v>
      </c>
      <c r="C30" s="68" t="s">
        <v>121</v>
      </c>
      <c r="D30" s="74">
        <v>2</v>
      </c>
      <c r="E30" s="32"/>
      <c r="F30" s="33"/>
    </row>
    <row r="31" spans="1:6" s="9" customFormat="1" ht="11.25" customHeight="1">
      <c r="A31" s="17"/>
      <c r="B31" s="157"/>
      <c r="C31" s="17"/>
      <c r="D31" s="17"/>
      <c r="E31" s="33"/>
      <c r="F31" s="33"/>
    </row>
    <row r="32" spans="1:6" s="9" customFormat="1" ht="47.25" customHeight="1">
      <c r="A32" s="22">
        <v>1.15</v>
      </c>
      <c r="B32" s="157" t="s">
        <v>129</v>
      </c>
      <c r="C32" s="68" t="s">
        <v>121</v>
      </c>
      <c r="D32" s="74">
        <v>1</v>
      </c>
      <c r="E32" s="32"/>
      <c r="F32" s="33"/>
    </row>
    <row r="33" spans="1:6" s="9" customFormat="1" ht="15" customHeight="1">
      <c r="A33" s="17"/>
      <c r="B33" s="17"/>
      <c r="C33" s="17"/>
      <c r="D33" s="17"/>
      <c r="E33" s="17"/>
      <c r="F33" s="17"/>
    </row>
    <row r="34" spans="1:6" s="9" customFormat="1" ht="15" customHeight="1">
      <c r="A34" s="22">
        <v>1.16</v>
      </c>
      <c r="B34" s="157" t="s">
        <v>365</v>
      </c>
      <c r="C34" s="68" t="s">
        <v>90</v>
      </c>
      <c r="D34" s="74">
        <v>1</v>
      </c>
      <c r="E34" s="32"/>
      <c r="F34" s="33"/>
    </row>
    <row r="35" spans="1:6" s="9" customFormat="1" ht="12" customHeight="1">
      <c r="A35" s="17"/>
      <c r="B35" s="17"/>
      <c r="C35" s="17"/>
      <c r="D35" s="17"/>
      <c r="E35" s="17"/>
      <c r="F35" s="17"/>
    </row>
    <row r="36" spans="1:6" s="9" customFormat="1" ht="12.75" customHeight="1">
      <c r="A36" s="17"/>
      <c r="B36" s="17"/>
      <c r="C36" s="17"/>
      <c r="D36" s="17"/>
      <c r="E36" s="17"/>
      <c r="F36" s="17"/>
    </row>
    <row r="37" spans="1:6" s="9" customFormat="1" ht="18" customHeight="1">
      <c r="A37" s="13"/>
      <c r="B37" s="530" t="s">
        <v>279</v>
      </c>
      <c r="C37" s="530"/>
      <c r="D37" s="14"/>
      <c r="E37" s="52"/>
      <c r="F37" s="15">
        <f>SUM(F4,F6,F8,F10,F12,F14,F16,F18,F20,F22,F24,F26,F28,F30,F32,F34)</f>
        <v>0</v>
      </c>
    </row>
    <row r="38" spans="1:6" s="9" customFormat="1" ht="14.25" customHeight="1">
      <c r="A38" s="17"/>
      <c r="B38" s="17"/>
      <c r="C38" s="17"/>
      <c r="D38" s="17"/>
      <c r="E38" s="17"/>
      <c r="F38" s="17"/>
    </row>
    <row r="39" spans="1:6" ht="13.5" customHeight="1">
      <c r="A39" s="169"/>
      <c r="B39" s="170"/>
      <c r="C39" s="11"/>
      <c r="D39" s="51"/>
      <c r="E39" s="159"/>
      <c r="F39" s="159"/>
    </row>
    <row r="40" spans="1:6" ht="17.25" customHeight="1">
      <c r="A40" s="16">
        <v>2</v>
      </c>
      <c r="B40" s="538" t="s">
        <v>280</v>
      </c>
      <c r="C40" s="538"/>
      <c r="D40" s="538"/>
      <c r="E40" s="52"/>
      <c r="F40" s="54"/>
    </row>
    <row r="41" spans="1:6" ht="12.75" customHeight="1">
      <c r="A41" s="10"/>
      <c r="B41" s="51"/>
      <c r="C41" s="51"/>
      <c r="D41" s="51"/>
      <c r="E41" s="159"/>
      <c r="F41" s="159"/>
    </row>
    <row r="42" spans="1:6" ht="32.25" customHeight="1">
      <c r="A42" s="17">
        <v>2.1</v>
      </c>
      <c r="B42" s="157" t="s">
        <v>366</v>
      </c>
      <c r="C42" s="55" t="s">
        <v>121</v>
      </c>
      <c r="D42" s="19">
        <v>6</v>
      </c>
      <c r="E42" s="183"/>
      <c r="F42" s="33"/>
    </row>
    <row r="43" spans="1:6" ht="12.75" customHeight="1">
      <c r="A43" s="17"/>
      <c r="B43" s="157"/>
      <c r="C43" s="180"/>
      <c r="D43" s="181"/>
      <c r="E43" s="189"/>
      <c r="F43" s="189"/>
    </row>
    <row r="44" spans="1:6" ht="35.25" customHeight="1">
      <c r="A44" s="17">
        <v>2.2</v>
      </c>
      <c r="B44" s="157" t="s">
        <v>367</v>
      </c>
      <c r="C44" s="55" t="s">
        <v>107</v>
      </c>
      <c r="D44" s="56">
        <v>36</v>
      </c>
      <c r="E44" s="183"/>
      <c r="F44" s="33"/>
    </row>
    <row r="45" spans="1:6" ht="12.75" customHeight="1">
      <c r="A45" s="17"/>
      <c r="B45" s="157"/>
      <c r="C45" s="180"/>
      <c r="D45" s="181"/>
      <c r="E45" s="189"/>
      <c r="F45" s="189"/>
    </row>
    <row r="46" spans="1:6" ht="33.75" customHeight="1">
      <c r="A46" s="17">
        <v>2.3</v>
      </c>
      <c r="B46" s="157" t="s">
        <v>368</v>
      </c>
      <c r="C46" s="55" t="s">
        <v>107</v>
      </c>
      <c r="D46" s="56">
        <v>36</v>
      </c>
      <c r="E46" s="183"/>
      <c r="F46" s="33"/>
    </row>
    <row r="47" spans="1:6" ht="12" customHeight="1">
      <c r="A47" s="10"/>
      <c r="B47" s="57"/>
      <c r="C47" s="164"/>
      <c r="D47" s="161"/>
      <c r="E47" s="189"/>
      <c r="F47" s="189"/>
    </row>
    <row r="48" spans="1:6" ht="30.75" customHeight="1">
      <c r="A48" s="17">
        <v>2.4</v>
      </c>
      <c r="B48" s="157" t="s">
        <v>369</v>
      </c>
      <c r="C48" s="55" t="s">
        <v>107</v>
      </c>
      <c r="D48" s="56">
        <v>36</v>
      </c>
      <c r="E48" s="183"/>
      <c r="F48" s="33"/>
    </row>
    <row r="49" spans="1:6" ht="12.75" customHeight="1">
      <c r="A49" s="10"/>
      <c r="B49" s="57"/>
      <c r="C49" s="164"/>
      <c r="D49" s="161"/>
      <c r="E49" s="189"/>
      <c r="F49" s="189"/>
    </row>
    <row r="50" spans="1:6" ht="33.75" customHeight="1">
      <c r="A50" s="17">
        <v>2.5</v>
      </c>
      <c r="B50" s="157" t="s">
        <v>285</v>
      </c>
      <c r="C50" s="55" t="s">
        <v>121</v>
      </c>
      <c r="D50" s="19">
        <v>6</v>
      </c>
      <c r="E50" s="183"/>
      <c r="F50" s="33"/>
    </row>
    <row r="51" spans="1:6" ht="12" customHeight="1">
      <c r="A51" s="10"/>
      <c r="B51" s="57"/>
      <c r="C51" s="164"/>
      <c r="D51" s="176"/>
      <c r="E51" s="189"/>
      <c r="F51" s="189"/>
    </row>
    <row r="52" spans="1:6" ht="32.25" customHeight="1">
      <c r="A52" s="17">
        <v>2.6</v>
      </c>
      <c r="B52" s="157" t="s">
        <v>334</v>
      </c>
      <c r="C52" s="55" t="s">
        <v>121</v>
      </c>
      <c r="D52" s="19">
        <v>6</v>
      </c>
      <c r="E52" s="189"/>
      <c r="F52" s="33"/>
    </row>
    <row r="53" spans="1:6" ht="13.5" customHeight="1">
      <c r="A53" s="10"/>
      <c r="B53" s="171"/>
      <c r="C53" s="172"/>
      <c r="D53" s="161"/>
      <c r="E53" s="189"/>
      <c r="F53" s="189"/>
    </row>
    <row r="54" spans="1:6" ht="32.25" customHeight="1">
      <c r="A54" s="17">
        <v>2.7</v>
      </c>
      <c r="B54" s="157" t="s">
        <v>287</v>
      </c>
      <c r="C54" s="55" t="s">
        <v>121</v>
      </c>
      <c r="D54" s="19">
        <v>6</v>
      </c>
      <c r="E54" s="189"/>
      <c r="F54" s="33"/>
    </row>
    <row r="55" spans="1:6" s="5" customFormat="1" ht="12.75" customHeight="1">
      <c r="A55" s="173"/>
      <c r="B55" s="57"/>
      <c r="C55" s="44"/>
      <c r="D55" s="190"/>
      <c r="E55" s="189"/>
      <c r="F55" s="189"/>
    </row>
    <row r="56" spans="1:6" ht="30" customHeight="1">
      <c r="A56" s="17">
        <v>2.8</v>
      </c>
      <c r="B56" s="157" t="s">
        <v>370</v>
      </c>
      <c r="C56" s="55" t="s">
        <v>107</v>
      </c>
      <c r="D56" s="56">
        <v>156</v>
      </c>
      <c r="E56" s="189"/>
      <c r="F56" s="33"/>
    </row>
    <row r="57" spans="1:6" ht="12" customHeight="1">
      <c r="A57" s="17"/>
      <c r="B57" s="157"/>
      <c r="C57" s="180"/>
      <c r="D57" s="56"/>
      <c r="E57" s="189"/>
      <c r="F57" s="189"/>
    </row>
    <row r="58" spans="1:6" ht="16.5" customHeight="1">
      <c r="A58" s="17">
        <v>2.9</v>
      </c>
      <c r="B58" s="157" t="s">
        <v>289</v>
      </c>
      <c r="C58" s="55" t="s">
        <v>121</v>
      </c>
      <c r="D58" s="19">
        <v>6</v>
      </c>
      <c r="E58" s="189"/>
      <c r="F58" s="33"/>
    </row>
    <row r="59" spans="1:6" ht="12" customHeight="1">
      <c r="A59" s="17"/>
      <c r="B59" s="157"/>
      <c r="C59" s="55"/>
      <c r="D59" s="56"/>
      <c r="E59" s="189"/>
      <c r="F59" s="189"/>
    </row>
    <row r="60" spans="1:6" ht="18" customHeight="1">
      <c r="A60" s="22">
        <v>2.1</v>
      </c>
      <c r="B60" s="157" t="s">
        <v>290</v>
      </c>
      <c r="C60" s="68" t="s">
        <v>121</v>
      </c>
      <c r="D60" s="74">
        <v>6</v>
      </c>
      <c r="E60" s="189"/>
      <c r="F60" s="33"/>
    </row>
    <row r="61" spans="1:4" ht="14.25" customHeight="1">
      <c r="A61" s="17"/>
      <c r="B61" s="48"/>
      <c r="C61" s="180"/>
      <c r="D61" s="181"/>
    </row>
    <row r="62" spans="1:6" ht="32.25" customHeight="1">
      <c r="A62" s="22">
        <v>2.11</v>
      </c>
      <c r="B62" s="157" t="s">
        <v>167</v>
      </c>
      <c r="C62" s="68" t="s">
        <v>90</v>
      </c>
      <c r="D62" s="74">
        <v>1</v>
      </c>
      <c r="E62" s="189"/>
      <c r="F62" s="33"/>
    </row>
    <row r="63" spans="1:4" ht="14.25" customHeight="1">
      <c r="A63" s="17"/>
      <c r="B63" s="48"/>
      <c r="C63" s="180"/>
      <c r="D63" s="181"/>
    </row>
    <row r="64" spans="1:4" ht="12.75" customHeight="1">
      <c r="A64" s="17"/>
      <c r="B64" s="48"/>
      <c r="C64" s="180"/>
      <c r="D64" s="181"/>
    </row>
    <row r="65" spans="1:6" ht="15.75">
      <c r="A65" s="13"/>
      <c r="B65" s="530" t="s">
        <v>291</v>
      </c>
      <c r="C65" s="530"/>
      <c r="D65" s="14"/>
      <c r="E65" s="52"/>
      <c r="F65" s="15">
        <f>SUM(F42,F44,F46,F48,F50,F52,F54,F56,F58,F60,F62)</f>
        <v>0</v>
      </c>
    </row>
    <row r="67" spans="1:6" ht="12.75" customHeight="1">
      <c r="A67" s="16"/>
      <c r="B67" s="16"/>
      <c r="C67" s="16"/>
      <c r="D67" s="16"/>
      <c r="E67" s="16"/>
      <c r="F67" s="16"/>
    </row>
    <row r="68" spans="1:6" ht="11.25" customHeight="1">
      <c r="A68" s="16"/>
      <c r="B68" s="16"/>
      <c r="C68" s="16"/>
      <c r="D68" s="16"/>
      <c r="E68" s="16"/>
      <c r="F68" s="16"/>
    </row>
    <row r="69" spans="2:6" ht="17.25" customHeight="1">
      <c r="B69" s="538" t="s">
        <v>292</v>
      </c>
      <c r="C69" s="538"/>
      <c r="F69" s="15">
        <f>SUM(F37)</f>
        <v>0</v>
      </c>
    </row>
    <row r="70" spans="2:6" ht="17.25" customHeight="1">
      <c r="B70" s="538" t="s">
        <v>293</v>
      </c>
      <c r="C70" s="538"/>
      <c r="F70" s="15">
        <f>SUM(F65)</f>
        <v>0</v>
      </c>
    </row>
    <row r="71" spans="2:6" ht="15" customHeight="1">
      <c r="B71" s="24"/>
      <c r="C71" s="24"/>
      <c r="D71" s="24"/>
      <c r="E71" s="24"/>
      <c r="F71" s="24"/>
    </row>
    <row r="72" spans="2:6" ht="15" customHeight="1">
      <c r="B72" s="24"/>
      <c r="C72" s="24"/>
      <c r="D72" s="538" t="s">
        <v>194</v>
      </c>
      <c r="E72" s="538"/>
      <c r="F72" s="191">
        <f>SUM(F69,F70)</f>
        <v>0</v>
      </c>
    </row>
    <row r="73" spans="2:6" ht="15" customHeight="1">
      <c r="B73" s="24"/>
      <c r="C73" s="24"/>
      <c r="D73" s="24"/>
      <c r="E73" s="24"/>
      <c r="F73" s="24"/>
    </row>
    <row r="74" ht="15" customHeight="1"/>
    <row r="75" spans="4:5" ht="20.25" customHeight="1">
      <c r="D75" s="24"/>
      <c r="E75" s="24"/>
    </row>
    <row r="76" spans="1:6" ht="15" customHeight="1">
      <c r="A76" s="16"/>
      <c r="B76" s="16"/>
      <c r="C76" s="16"/>
      <c r="D76" s="16"/>
      <c r="E76" s="16"/>
      <c r="F76" s="16"/>
    </row>
    <row r="77" spans="1:6" ht="15" customHeight="1">
      <c r="A77" s="16"/>
      <c r="B77" s="16"/>
      <c r="C77" s="16"/>
      <c r="D77" s="16"/>
      <c r="E77" s="16"/>
      <c r="F77" s="16"/>
    </row>
    <row r="78" spans="1:6" ht="15" customHeight="1">
      <c r="A78" s="16"/>
      <c r="B78" s="16"/>
      <c r="C78" s="16"/>
      <c r="D78" s="16"/>
      <c r="E78" s="16"/>
      <c r="F78" s="16"/>
    </row>
    <row r="79" spans="1:6" ht="15" customHeight="1">
      <c r="A79" s="16"/>
      <c r="B79" s="16"/>
      <c r="C79" s="16"/>
      <c r="D79" s="16"/>
      <c r="E79" s="16"/>
      <c r="F79" s="16"/>
    </row>
    <row r="80" spans="1:6" ht="15" customHeight="1">
      <c r="A80" s="16"/>
      <c r="B80" s="16"/>
      <c r="C80" s="16"/>
      <c r="D80" s="16"/>
      <c r="E80" s="16"/>
      <c r="F80" s="16"/>
    </row>
    <row r="81" spans="1:6" ht="15" customHeight="1">
      <c r="A81" s="16"/>
      <c r="B81" s="16"/>
      <c r="C81" s="16"/>
      <c r="D81" s="16"/>
      <c r="E81" s="16"/>
      <c r="F81" s="16"/>
    </row>
    <row r="82" spans="1:6" ht="11.25" customHeight="1">
      <c r="A82" s="16"/>
      <c r="B82" s="16"/>
      <c r="C82" s="16"/>
      <c r="D82" s="16"/>
      <c r="E82" s="16"/>
      <c r="F82" s="16"/>
    </row>
    <row r="83" spans="1:6" ht="15" customHeight="1">
      <c r="A83" s="16"/>
      <c r="B83" s="16"/>
      <c r="C83" s="16"/>
      <c r="D83" s="16"/>
      <c r="E83" s="16"/>
      <c r="F83" s="16"/>
    </row>
    <row r="84" spans="1:6" ht="11.25" customHeight="1">
      <c r="A84" s="16"/>
      <c r="B84" s="16"/>
      <c r="C84" s="16"/>
      <c r="D84" s="16"/>
      <c r="E84" s="16"/>
      <c r="F84" s="16"/>
    </row>
    <row r="85" spans="1:6" ht="15.75" customHeight="1">
      <c r="A85" s="16"/>
      <c r="B85" s="16"/>
      <c r="C85" s="16"/>
      <c r="D85" s="16"/>
      <c r="E85" s="16"/>
      <c r="F85" s="16"/>
    </row>
    <row r="86" spans="1:6" ht="11.25" customHeight="1">
      <c r="A86" s="16"/>
      <c r="B86" s="16"/>
      <c r="C86" s="16"/>
      <c r="D86" s="16"/>
      <c r="E86" s="16"/>
      <c r="F86" s="16"/>
    </row>
    <row r="87" spans="1:6" ht="11.25" customHeight="1">
      <c r="A87" s="16"/>
      <c r="B87" s="16"/>
      <c r="C87" s="16"/>
      <c r="D87" s="16"/>
      <c r="E87" s="16"/>
      <c r="F87" s="16"/>
    </row>
    <row r="88" spans="1:6" ht="15.75" customHeight="1">
      <c r="A88" s="16"/>
      <c r="B88" s="16"/>
      <c r="C88" s="16"/>
      <c r="D88" s="16"/>
      <c r="E88" s="16"/>
      <c r="F88" s="16"/>
    </row>
    <row r="89" spans="1:6" ht="11.25" customHeight="1">
      <c r="A89" s="16"/>
      <c r="B89" s="16"/>
      <c r="C89" s="16"/>
      <c r="D89" s="16"/>
      <c r="E89" s="16"/>
      <c r="F89" s="16"/>
    </row>
    <row r="90" spans="1:6" ht="15" customHeight="1">
      <c r="A90" s="16"/>
      <c r="B90" s="16"/>
      <c r="C90" s="16"/>
      <c r="D90" s="16"/>
      <c r="E90" s="16"/>
      <c r="F90" s="16"/>
    </row>
    <row r="91" spans="1:6" ht="11.25" customHeight="1">
      <c r="A91" s="16"/>
      <c r="B91" s="16"/>
      <c r="C91" s="16"/>
      <c r="D91" s="16"/>
      <c r="E91" s="16"/>
      <c r="F91" s="16"/>
    </row>
    <row r="92" spans="1:6" ht="15" customHeight="1">
      <c r="A92" s="16"/>
      <c r="B92" s="16"/>
      <c r="C92" s="16"/>
      <c r="D92" s="16"/>
      <c r="E92" s="16"/>
      <c r="F92" s="16"/>
    </row>
    <row r="93" spans="1:6" ht="11.25" customHeight="1">
      <c r="A93" s="16"/>
      <c r="B93" s="16"/>
      <c r="C93" s="16"/>
      <c r="D93" s="16"/>
      <c r="E93" s="16"/>
      <c r="F93" s="16"/>
    </row>
    <row r="94" spans="1:6" ht="15" customHeight="1">
      <c r="A94" s="16"/>
      <c r="B94" s="16"/>
      <c r="C94" s="16"/>
      <c r="D94" s="16"/>
      <c r="E94" s="16"/>
      <c r="F94" s="16"/>
    </row>
    <row r="95" spans="1:6" ht="11.25" customHeight="1">
      <c r="A95" s="16"/>
      <c r="B95" s="16"/>
      <c r="C95" s="16"/>
      <c r="D95" s="16"/>
      <c r="E95" s="16"/>
      <c r="F95" s="16"/>
    </row>
    <row r="96" spans="1:6" ht="15" customHeight="1">
      <c r="A96" s="16"/>
      <c r="B96" s="16"/>
      <c r="C96" s="16"/>
      <c r="D96" s="16"/>
      <c r="E96" s="16"/>
      <c r="F96" s="16"/>
    </row>
    <row r="97" spans="1:6" ht="11.25" customHeight="1">
      <c r="A97" s="16"/>
      <c r="B97" s="16"/>
      <c r="C97" s="16"/>
      <c r="D97" s="16"/>
      <c r="E97" s="16"/>
      <c r="F97" s="16"/>
    </row>
    <row r="98" spans="1:6" ht="15" customHeight="1">
      <c r="A98" s="16"/>
      <c r="B98" s="16"/>
      <c r="C98" s="16"/>
      <c r="D98" s="16"/>
      <c r="E98" s="16"/>
      <c r="F98" s="16"/>
    </row>
    <row r="99" spans="1:6" ht="15" customHeight="1">
      <c r="A99" s="16"/>
      <c r="B99" s="16"/>
      <c r="C99" s="16"/>
      <c r="D99" s="16"/>
      <c r="E99" s="16"/>
      <c r="F99" s="16"/>
    </row>
    <row r="100" spans="1:6" ht="15" customHeight="1">
      <c r="A100" s="16"/>
      <c r="B100" s="16"/>
      <c r="C100" s="16"/>
      <c r="D100" s="16"/>
      <c r="E100" s="16"/>
      <c r="F100" s="16"/>
    </row>
    <row r="101" spans="1:6" ht="15" customHeight="1">
      <c r="A101" s="16"/>
      <c r="B101" s="16"/>
      <c r="C101" s="16"/>
      <c r="D101" s="16"/>
      <c r="E101" s="16"/>
      <c r="F101" s="16"/>
    </row>
    <row r="102" spans="1:6" ht="11.25" customHeight="1">
      <c r="A102" s="16"/>
      <c r="B102" s="16"/>
      <c r="C102" s="16"/>
      <c r="D102" s="16"/>
      <c r="E102" s="16"/>
      <c r="F102" s="16"/>
    </row>
    <row r="103" spans="1:6" ht="15" customHeight="1">
      <c r="A103" s="16"/>
      <c r="B103" s="16"/>
      <c r="C103" s="16"/>
      <c r="D103" s="16"/>
      <c r="E103" s="16"/>
      <c r="F103" s="16"/>
    </row>
    <row r="104" spans="1:6" ht="15" customHeight="1">
      <c r="A104" s="16"/>
      <c r="B104" s="16"/>
      <c r="C104" s="16"/>
      <c r="D104" s="16"/>
      <c r="E104" s="16"/>
      <c r="F104" s="16"/>
    </row>
    <row r="105" spans="1:6" ht="15" customHeight="1">
      <c r="A105" s="16"/>
      <c r="B105" s="16"/>
      <c r="C105" s="16"/>
      <c r="D105" s="16"/>
      <c r="E105" s="16"/>
      <c r="F105" s="16"/>
    </row>
    <row r="106" spans="1:6" ht="15" customHeight="1">
      <c r="A106" s="16"/>
      <c r="B106" s="16"/>
      <c r="C106" s="16"/>
      <c r="D106" s="16"/>
      <c r="E106" s="16"/>
      <c r="F106" s="16"/>
    </row>
    <row r="107" spans="1:6" ht="15" customHeight="1">
      <c r="A107" s="16"/>
      <c r="B107" s="16"/>
      <c r="C107" s="16"/>
      <c r="D107" s="16"/>
      <c r="E107" s="16"/>
      <c r="F107" s="16"/>
    </row>
    <row r="108" spans="1:6" ht="15" customHeight="1">
      <c r="A108" s="16"/>
      <c r="B108" s="16"/>
      <c r="C108" s="16"/>
      <c r="D108" s="16"/>
      <c r="E108" s="16"/>
      <c r="F108" s="16"/>
    </row>
    <row r="109" spans="1:6" ht="33.75" customHeight="1">
      <c r="A109" s="16"/>
      <c r="B109" s="16"/>
      <c r="C109" s="16"/>
      <c r="D109" s="16"/>
      <c r="E109" s="16"/>
      <c r="F109" s="16"/>
    </row>
    <row r="110" spans="1:6" ht="15" customHeight="1">
      <c r="A110" s="16"/>
      <c r="B110" s="16"/>
      <c r="C110" s="16"/>
      <c r="D110" s="16"/>
      <c r="E110" s="16"/>
      <c r="F110" s="16"/>
    </row>
    <row r="111" spans="1:6" ht="15" customHeight="1">
      <c r="A111" s="16"/>
      <c r="B111" s="16"/>
      <c r="C111" s="16"/>
      <c r="D111" s="16"/>
      <c r="E111" s="16"/>
      <c r="F111" s="16"/>
    </row>
    <row r="112" spans="1:6" ht="15" customHeight="1">
      <c r="A112" s="16"/>
      <c r="B112" s="16"/>
      <c r="C112" s="16"/>
      <c r="D112" s="16"/>
      <c r="E112" s="16"/>
      <c r="F112" s="16"/>
    </row>
    <row r="113" spans="1:6" ht="15" customHeight="1">
      <c r="A113" s="16"/>
      <c r="B113" s="16"/>
      <c r="C113" s="16"/>
      <c r="D113" s="16"/>
      <c r="E113" s="16"/>
      <c r="F113" s="16"/>
    </row>
    <row r="114" spans="1:6" ht="15" customHeight="1">
      <c r="A114" s="16"/>
      <c r="B114" s="16"/>
      <c r="C114" s="16"/>
      <c r="D114" s="16"/>
      <c r="E114" s="16"/>
      <c r="F114" s="16"/>
    </row>
    <row r="115" spans="1:6" ht="15" customHeight="1">
      <c r="A115" s="16"/>
      <c r="B115" s="16"/>
      <c r="C115" s="16"/>
      <c r="D115" s="16"/>
      <c r="E115" s="16"/>
      <c r="F115" s="16"/>
    </row>
    <row r="116" spans="1:6" ht="15" customHeight="1">
      <c r="A116" s="16"/>
      <c r="B116" s="16"/>
      <c r="C116" s="16"/>
      <c r="D116" s="16"/>
      <c r="E116" s="16"/>
      <c r="F116" s="16"/>
    </row>
    <row r="117" spans="1:6" ht="15" customHeight="1">
      <c r="A117" s="16"/>
      <c r="B117" s="16"/>
      <c r="C117" s="16"/>
      <c r="D117" s="16"/>
      <c r="E117" s="16"/>
      <c r="F117" s="16"/>
    </row>
    <row r="118" spans="1:6" ht="15" customHeight="1">
      <c r="A118" s="16"/>
      <c r="B118" s="16"/>
      <c r="C118" s="16"/>
      <c r="D118" s="16"/>
      <c r="E118" s="16"/>
      <c r="F118" s="16"/>
    </row>
    <row r="119" spans="1:6" ht="15" customHeight="1">
      <c r="A119" s="16"/>
      <c r="B119" s="16"/>
      <c r="C119" s="16"/>
      <c r="D119" s="16"/>
      <c r="E119" s="16"/>
      <c r="F119" s="16"/>
    </row>
    <row r="120" spans="1:6" ht="15" customHeight="1">
      <c r="A120" s="16"/>
      <c r="B120" s="16"/>
      <c r="C120" s="16"/>
      <c r="D120" s="16"/>
      <c r="E120" s="16"/>
      <c r="F120" s="16"/>
    </row>
    <row r="121" spans="1:6" ht="15" customHeight="1">
      <c r="A121" s="16"/>
      <c r="B121" s="16"/>
      <c r="C121" s="16"/>
      <c r="D121" s="16"/>
      <c r="E121" s="16"/>
      <c r="F121" s="16"/>
    </row>
    <row r="122" spans="1:6" ht="15" customHeight="1">
      <c r="A122" s="16"/>
      <c r="B122" s="16"/>
      <c r="C122" s="16"/>
      <c r="D122" s="16"/>
      <c r="E122" s="16"/>
      <c r="F122" s="16"/>
    </row>
    <row r="123" spans="1:6" ht="15" customHeight="1">
      <c r="A123" s="16"/>
      <c r="B123" s="16"/>
      <c r="C123" s="16"/>
      <c r="D123" s="16"/>
      <c r="E123" s="16"/>
      <c r="F123" s="16"/>
    </row>
    <row r="124" spans="1:6" ht="15" customHeight="1">
      <c r="A124" s="16"/>
      <c r="B124" s="16"/>
      <c r="C124" s="16"/>
      <c r="D124" s="16"/>
      <c r="E124" s="16"/>
      <c r="F124" s="16"/>
    </row>
    <row r="125" spans="1:6" ht="15" customHeight="1">
      <c r="A125" s="16"/>
      <c r="B125" s="16"/>
      <c r="C125" s="16"/>
      <c r="D125" s="16"/>
      <c r="E125" s="16"/>
      <c r="F125" s="16"/>
    </row>
    <row r="126" spans="1:6" ht="15" customHeight="1">
      <c r="A126" s="16"/>
      <c r="B126" s="16"/>
      <c r="C126" s="16"/>
      <c r="D126" s="16"/>
      <c r="E126" s="16"/>
      <c r="F126" s="16"/>
    </row>
    <row r="127" spans="1:6" ht="15" customHeight="1">
      <c r="A127" s="16"/>
      <c r="B127" s="16"/>
      <c r="C127" s="16"/>
      <c r="D127" s="16"/>
      <c r="E127" s="16"/>
      <c r="F127" s="16"/>
    </row>
    <row r="128" spans="1:6" ht="15" customHeight="1">
      <c r="A128" s="16"/>
      <c r="B128" s="16"/>
      <c r="C128" s="16"/>
      <c r="D128" s="16"/>
      <c r="E128" s="16"/>
      <c r="F128" s="16"/>
    </row>
    <row r="129" spans="1:6" ht="15.75" customHeight="1">
      <c r="A129" s="16"/>
      <c r="B129" s="16"/>
      <c r="C129" s="16"/>
      <c r="D129" s="16"/>
      <c r="E129" s="16"/>
      <c r="F129" s="16"/>
    </row>
    <row r="130" spans="2:6" ht="15.75">
      <c r="B130" s="20"/>
      <c r="C130" s="20"/>
      <c r="F130" s="21"/>
    </row>
    <row r="131" spans="2:6" ht="15.75">
      <c r="B131" s="20"/>
      <c r="C131" s="20"/>
      <c r="F131" s="21"/>
    </row>
    <row r="140" ht="15.75" customHeight="1"/>
  </sheetData>
  <sheetProtection/>
  <mergeCells count="7">
    <mergeCell ref="B69:C69"/>
    <mergeCell ref="B70:C70"/>
    <mergeCell ref="D72:E72"/>
    <mergeCell ref="A1:F1"/>
    <mergeCell ref="B37:C37"/>
    <mergeCell ref="B40:D40"/>
    <mergeCell ref="B65:C6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75"/>
  <sheetViews>
    <sheetView zoomScalePageLayoutView="0" workbookViewId="0" topLeftCell="A34">
      <selection activeCell="E4" sqref="E4:F30"/>
    </sheetView>
  </sheetViews>
  <sheetFormatPr defaultColWidth="9.140625" defaultRowHeight="12.75"/>
  <cols>
    <col min="1" max="1" width="5.7109375" style="2" customWidth="1"/>
    <col min="2" max="2" width="45.28125" style="1" customWidth="1"/>
    <col min="3" max="3" width="8.00390625" style="7" customWidth="1"/>
    <col min="4" max="4" width="12.8515625" style="6" customWidth="1"/>
    <col min="5" max="5" width="12.140625" style="3" customWidth="1"/>
    <col min="6" max="6" width="17.57421875" style="8" customWidth="1"/>
    <col min="7" max="16384" width="9.140625" style="3" customWidth="1"/>
  </cols>
  <sheetData>
    <row r="1" spans="1:6" s="4" customFormat="1" ht="20.25" customHeight="1">
      <c r="A1" s="521" t="s">
        <v>371</v>
      </c>
      <c r="B1" s="521"/>
      <c r="C1" s="521"/>
      <c r="D1" s="521"/>
      <c r="E1" s="521"/>
      <c r="F1" s="521"/>
    </row>
    <row r="2" spans="1:6" s="9" customFormat="1" ht="15.75" customHeight="1">
      <c r="A2" s="10"/>
      <c r="B2" s="12" t="s">
        <v>86</v>
      </c>
      <c r="C2" s="18" t="s">
        <v>56</v>
      </c>
      <c r="D2" s="25" t="s">
        <v>57</v>
      </c>
      <c r="E2" s="26" t="s">
        <v>87</v>
      </c>
      <c r="F2" s="27" t="s">
        <v>88</v>
      </c>
    </row>
    <row r="3" spans="1:6" s="9" customFormat="1" ht="33.75" customHeight="1">
      <c r="A3" s="18">
        <v>1</v>
      </c>
      <c r="B3" s="43" t="s">
        <v>372</v>
      </c>
      <c r="C3" s="44"/>
      <c r="D3" s="45"/>
      <c r="E3" s="46"/>
      <c r="F3" s="47"/>
    </row>
    <row r="4" spans="1:6" ht="30.75" customHeight="1">
      <c r="A4" s="23">
        <v>1.1</v>
      </c>
      <c r="B4" s="157" t="s">
        <v>373</v>
      </c>
      <c r="C4" s="68" t="s">
        <v>107</v>
      </c>
      <c r="D4" s="69">
        <v>243</v>
      </c>
      <c r="E4" s="32"/>
      <c r="F4" s="32"/>
    </row>
    <row r="5" spans="1:6" ht="12" customHeight="1">
      <c r="A5" s="28"/>
      <c r="B5" s="157"/>
      <c r="C5" s="49"/>
      <c r="D5" s="51"/>
      <c r="E5" s="32"/>
      <c r="F5" s="32"/>
    </row>
    <row r="6" spans="1:6" ht="45.75" customHeight="1">
      <c r="A6" s="23">
        <v>1.2</v>
      </c>
      <c r="B6" s="157" t="s">
        <v>374</v>
      </c>
      <c r="C6" s="68" t="s">
        <v>107</v>
      </c>
      <c r="D6" s="69">
        <v>378</v>
      </c>
      <c r="E6" s="32"/>
      <c r="F6" s="32"/>
    </row>
    <row r="7" spans="1:6" ht="12.75" customHeight="1">
      <c r="A7" s="28"/>
      <c r="B7" s="157"/>
      <c r="C7" s="49"/>
      <c r="D7" s="51"/>
      <c r="E7" s="32"/>
      <c r="F7" s="32"/>
    </row>
    <row r="8" spans="1:6" ht="30">
      <c r="A8" s="23">
        <v>1.3</v>
      </c>
      <c r="B8" s="157" t="s">
        <v>375</v>
      </c>
      <c r="C8" s="68" t="s">
        <v>107</v>
      </c>
      <c r="D8" s="33">
        <v>143</v>
      </c>
      <c r="E8" s="32"/>
      <c r="F8" s="32"/>
    </row>
    <row r="9" spans="2:6" ht="12" customHeight="1">
      <c r="B9" s="174"/>
      <c r="E9" s="34"/>
      <c r="F9" s="34"/>
    </row>
    <row r="10" spans="1:6" ht="45">
      <c r="A10" s="23">
        <v>1.4</v>
      </c>
      <c r="B10" s="157" t="s">
        <v>376</v>
      </c>
      <c r="C10" s="68" t="s">
        <v>93</v>
      </c>
      <c r="D10" s="33">
        <v>7</v>
      </c>
      <c r="E10" s="32"/>
      <c r="F10" s="32"/>
    </row>
    <row r="11" spans="2:6" ht="12.75" customHeight="1">
      <c r="B11" s="174"/>
      <c r="E11" s="34"/>
      <c r="F11" s="34"/>
    </row>
    <row r="12" spans="1:6" ht="45.75" customHeight="1">
      <c r="A12" s="23">
        <v>1.5</v>
      </c>
      <c r="B12" s="157" t="s">
        <v>377</v>
      </c>
      <c r="C12" s="68" t="s">
        <v>93</v>
      </c>
      <c r="D12" s="33">
        <v>1</v>
      </c>
      <c r="E12" s="32"/>
      <c r="F12" s="32"/>
    </row>
    <row r="13" spans="1:6" ht="12.75" customHeight="1">
      <c r="A13" s="28"/>
      <c r="B13" s="157"/>
      <c r="C13" s="49"/>
      <c r="D13" s="51"/>
      <c r="E13" s="32"/>
      <c r="F13" s="32"/>
    </row>
    <row r="14" spans="1:6" ht="48.75" customHeight="1">
      <c r="A14" s="23">
        <v>1.6</v>
      </c>
      <c r="B14" s="157" t="s">
        <v>378</v>
      </c>
      <c r="C14" s="68" t="s">
        <v>121</v>
      </c>
      <c r="D14" s="74">
        <v>4</v>
      </c>
      <c r="E14" s="32"/>
      <c r="F14" s="32"/>
    </row>
    <row r="15" spans="1:6" ht="13.5" customHeight="1">
      <c r="A15" s="28"/>
      <c r="B15" s="157"/>
      <c r="C15" s="49"/>
      <c r="D15" s="51"/>
      <c r="E15" s="32"/>
      <c r="F15" s="32"/>
    </row>
    <row r="16" spans="1:6" ht="47.25" customHeight="1">
      <c r="A16" s="23">
        <v>1.7</v>
      </c>
      <c r="B16" s="157" t="s">
        <v>379</v>
      </c>
      <c r="C16" s="68" t="s">
        <v>107</v>
      </c>
      <c r="D16" s="69">
        <v>17</v>
      </c>
      <c r="E16" s="32"/>
      <c r="F16" s="32"/>
    </row>
    <row r="17" spans="1:6" ht="12" customHeight="1">
      <c r="A17" s="17"/>
      <c r="B17" s="157"/>
      <c r="C17" s="55"/>
      <c r="D17" s="56"/>
      <c r="E17" s="34"/>
      <c r="F17" s="33"/>
    </row>
    <row r="18" spans="1:6" ht="60.75" customHeight="1">
      <c r="A18" s="23">
        <v>1.8</v>
      </c>
      <c r="B18" s="157" t="s">
        <v>380</v>
      </c>
      <c r="C18" s="68" t="s">
        <v>107</v>
      </c>
      <c r="D18" s="69">
        <v>2.4</v>
      </c>
      <c r="E18" s="32"/>
      <c r="F18" s="32"/>
    </row>
    <row r="19" spans="1:6" ht="12" customHeight="1">
      <c r="A19" s="17"/>
      <c r="B19" s="157"/>
      <c r="C19" s="55"/>
      <c r="D19" s="56"/>
      <c r="E19" s="34"/>
      <c r="F19" s="33"/>
    </row>
    <row r="20" spans="1:6" ht="32.25" customHeight="1">
      <c r="A20" s="23">
        <v>1.9</v>
      </c>
      <c r="B20" s="157" t="s">
        <v>381</v>
      </c>
      <c r="C20" s="68" t="s">
        <v>107</v>
      </c>
      <c r="D20" s="69">
        <v>143</v>
      </c>
      <c r="E20" s="32"/>
      <c r="F20" s="32"/>
    </row>
    <row r="21" spans="1:6" ht="12" customHeight="1">
      <c r="A21" s="17"/>
      <c r="B21" s="157"/>
      <c r="C21" s="55"/>
      <c r="D21" s="56"/>
      <c r="E21" s="34"/>
      <c r="F21" s="33"/>
    </row>
    <row r="22" spans="1:6" ht="31.5" customHeight="1">
      <c r="A22" s="22">
        <v>1.1</v>
      </c>
      <c r="B22" s="157" t="s">
        <v>382</v>
      </c>
      <c r="C22" s="55" t="s">
        <v>121</v>
      </c>
      <c r="D22" s="19">
        <v>1</v>
      </c>
      <c r="E22" s="34"/>
      <c r="F22" s="32"/>
    </row>
    <row r="23" spans="1:6" ht="12.75" customHeight="1">
      <c r="A23" s="17"/>
      <c r="B23" s="157"/>
      <c r="C23" s="55"/>
      <c r="D23" s="56"/>
      <c r="E23" s="34"/>
      <c r="F23" s="33"/>
    </row>
    <row r="24" spans="1:6" ht="90.75" customHeight="1">
      <c r="A24" s="22">
        <v>1.11</v>
      </c>
      <c r="B24" s="157" t="s">
        <v>383</v>
      </c>
      <c r="C24" s="55" t="s">
        <v>107</v>
      </c>
      <c r="D24" s="56">
        <v>61</v>
      </c>
      <c r="E24" s="34"/>
      <c r="F24" s="32"/>
    </row>
    <row r="25" spans="1:6" ht="12.75" customHeight="1">
      <c r="A25" s="17"/>
      <c r="B25" s="157"/>
      <c r="C25" s="55"/>
      <c r="D25" s="56"/>
      <c r="E25" s="34"/>
      <c r="F25" s="33"/>
    </row>
    <row r="26" spans="1:6" ht="46.5" customHeight="1">
      <c r="A26" s="22">
        <v>1.12</v>
      </c>
      <c r="B26" s="157" t="s">
        <v>384</v>
      </c>
      <c r="C26" s="55" t="s">
        <v>121</v>
      </c>
      <c r="D26" s="19">
        <v>34</v>
      </c>
      <c r="E26" s="34"/>
      <c r="F26" s="32"/>
    </row>
    <row r="27" spans="1:6" ht="12.75" customHeight="1">
      <c r="A27" s="17"/>
      <c r="B27" s="157"/>
      <c r="C27" s="55"/>
      <c r="D27" s="56"/>
      <c r="E27" s="34"/>
      <c r="F27" s="33"/>
    </row>
    <row r="28" spans="1:6" ht="33" customHeight="1">
      <c r="A28" s="22">
        <v>1.12</v>
      </c>
      <c r="B28" s="157" t="s">
        <v>385</v>
      </c>
      <c r="C28" s="55" t="s">
        <v>121</v>
      </c>
      <c r="D28" s="19">
        <v>1</v>
      </c>
      <c r="E28" s="34"/>
      <c r="F28" s="32"/>
    </row>
    <row r="29" spans="1:6" ht="12" customHeight="1">
      <c r="A29" s="17"/>
      <c r="B29" s="157"/>
      <c r="C29" s="55"/>
      <c r="D29" s="56"/>
      <c r="E29" s="202"/>
      <c r="F29" s="203"/>
    </row>
    <row r="30" spans="1:6" ht="18" customHeight="1">
      <c r="A30" s="22">
        <v>1.12</v>
      </c>
      <c r="B30" s="157" t="s">
        <v>386</v>
      </c>
      <c r="C30" s="55" t="s">
        <v>121</v>
      </c>
      <c r="D30" s="19">
        <v>1</v>
      </c>
      <c r="E30" s="34"/>
      <c r="F30" s="32"/>
    </row>
    <row r="31" spans="1:6" ht="12" customHeight="1">
      <c r="A31" s="17"/>
      <c r="B31" s="157"/>
      <c r="C31" s="55"/>
      <c r="D31" s="56"/>
      <c r="E31" s="202"/>
      <c r="F31" s="203"/>
    </row>
    <row r="32" spans="1:4" ht="12.75" customHeight="1">
      <c r="A32" s="22"/>
      <c r="B32" s="48"/>
      <c r="C32" s="68"/>
      <c r="D32" s="69"/>
    </row>
    <row r="33" spans="1:6" ht="18.75" customHeight="1">
      <c r="A33" s="13"/>
      <c r="B33" s="530"/>
      <c r="C33" s="530"/>
      <c r="D33" s="538" t="s">
        <v>53</v>
      </c>
      <c r="E33" s="538"/>
      <c r="F33" s="15">
        <f>SUM(F4,F6,F8,F10,F12,F14,F16,F18,F20,F22,F24,F26,F28,F30)</f>
        <v>0</v>
      </c>
    </row>
    <row r="34" spans="1:6" ht="14.25" customHeight="1">
      <c r="A34" s="16"/>
      <c r="B34" s="16"/>
      <c r="C34" s="16"/>
      <c r="D34" s="16"/>
      <c r="E34" s="16"/>
      <c r="F34" s="16"/>
    </row>
    <row r="35" spans="1:6" ht="11.25" customHeight="1">
      <c r="A35" s="16"/>
      <c r="B35" s="16"/>
      <c r="C35" s="16"/>
      <c r="D35" s="16"/>
      <c r="E35" s="16"/>
      <c r="F35" s="16"/>
    </row>
    <row r="36" spans="1:6" ht="15" customHeight="1">
      <c r="A36" s="16"/>
      <c r="B36" s="16"/>
      <c r="C36" s="16"/>
      <c r="D36" s="16"/>
      <c r="E36" s="16"/>
      <c r="F36" s="16"/>
    </row>
    <row r="37" spans="1:6" ht="11.25" customHeight="1">
      <c r="A37" s="16"/>
      <c r="B37" s="16"/>
      <c r="C37" s="16"/>
      <c r="D37" s="16"/>
      <c r="E37" s="16"/>
      <c r="F37" s="16"/>
    </row>
    <row r="38" spans="1:6" ht="15" customHeight="1">
      <c r="A38" s="16"/>
      <c r="B38" s="16"/>
      <c r="C38" s="16"/>
      <c r="D38" s="16"/>
      <c r="E38" s="16"/>
      <c r="F38" s="16"/>
    </row>
    <row r="39" spans="1:6" ht="11.25" customHeight="1">
      <c r="A39" s="16"/>
      <c r="B39" s="16"/>
      <c r="C39" s="16"/>
      <c r="D39" s="16"/>
      <c r="E39" s="16"/>
      <c r="F39" s="16"/>
    </row>
    <row r="40" spans="1:6" ht="15" customHeight="1">
      <c r="A40" s="16"/>
      <c r="B40" s="16"/>
      <c r="C40" s="16"/>
      <c r="D40" s="16"/>
      <c r="E40" s="16"/>
      <c r="F40" s="16"/>
    </row>
    <row r="41" spans="1:6" ht="11.25" customHeight="1">
      <c r="A41" s="16"/>
      <c r="B41" s="16"/>
      <c r="C41" s="16"/>
      <c r="D41" s="16"/>
      <c r="E41" s="16"/>
      <c r="F41" s="16"/>
    </row>
    <row r="42" spans="1:6" ht="15" customHeight="1">
      <c r="A42" s="16"/>
      <c r="B42" s="16"/>
      <c r="C42" s="16"/>
      <c r="D42" s="16"/>
      <c r="E42" s="16"/>
      <c r="F42" s="16"/>
    </row>
    <row r="43" spans="1:6" ht="15" customHeight="1">
      <c r="A43" s="16"/>
      <c r="B43" s="16"/>
      <c r="C43" s="16"/>
      <c r="D43" s="16"/>
      <c r="E43" s="16"/>
      <c r="F43" s="16"/>
    </row>
    <row r="44" spans="1:6" ht="15" customHeight="1">
      <c r="A44" s="16"/>
      <c r="B44" s="16"/>
      <c r="C44" s="16"/>
      <c r="D44" s="16"/>
      <c r="E44" s="16"/>
      <c r="F44" s="16"/>
    </row>
    <row r="45" spans="1:6" ht="15" customHeight="1">
      <c r="A45" s="16"/>
      <c r="B45" s="16"/>
      <c r="C45" s="16"/>
      <c r="D45" s="16"/>
      <c r="E45" s="16"/>
      <c r="F45" s="16"/>
    </row>
    <row r="46" spans="1:6" ht="11.25" customHeight="1">
      <c r="A46" s="16"/>
      <c r="B46" s="16"/>
      <c r="C46" s="16"/>
      <c r="D46" s="16"/>
      <c r="E46" s="16"/>
      <c r="F46" s="16"/>
    </row>
    <row r="47" spans="1:6" ht="15" customHeight="1">
      <c r="A47" s="16"/>
      <c r="B47" s="16"/>
      <c r="C47" s="16"/>
      <c r="D47" s="16"/>
      <c r="E47" s="16"/>
      <c r="F47" s="16"/>
    </row>
    <row r="48" spans="1:6" ht="15" customHeight="1">
      <c r="A48" s="16"/>
      <c r="B48" s="16"/>
      <c r="C48" s="16"/>
      <c r="D48" s="16"/>
      <c r="E48" s="16"/>
      <c r="F48" s="16"/>
    </row>
    <row r="49" spans="1:6" ht="15" customHeight="1">
      <c r="A49" s="16"/>
      <c r="B49" s="16"/>
      <c r="C49" s="16"/>
      <c r="D49" s="16"/>
      <c r="E49" s="16"/>
      <c r="F49" s="16"/>
    </row>
    <row r="50" spans="1:6" ht="15" customHeight="1">
      <c r="A50" s="16"/>
      <c r="B50" s="16"/>
      <c r="C50" s="16"/>
      <c r="D50" s="16"/>
      <c r="E50" s="16"/>
      <c r="F50" s="16"/>
    </row>
    <row r="51" spans="1:6" ht="15" customHeight="1">
      <c r="A51" s="16"/>
      <c r="B51" s="16"/>
      <c r="C51" s="16"/>
      <c r="D51" s="16"/>
      <c r="E51" s="16"/>
      <c r="F51" s="16"/>
    </row>
    <row r="52" spans="1:6" ht="15" customHeight="1">
      <c r="A52" s="16"/>
      <c r="B52" s="16"/>
      <c r="C52" s="16"/>
      <c r="D52" s="16"/>
      <c r="E52" s="16"/>
      <c r="F52" s="16"/>
    </row>
    <row r="53" spans="1:6" ht="33.75" customHeight="1">
      <c r="A53" s="16"/>
      <c r="B53" s="16"/>
      <c r="C53" s="16"/>
      <c r="D53" s="16"/>
      <c r="E53" s="16"/>
      <c r="F53" s="16"/>
    </row>
    <row r="54" spans="1:6" ht="15" customHeight="1">
      <c r="A54" s="16"/>
      <c r="B54" s="16"/>
      <c r="C54" s="16"/>
      <c r="D54" s="16"/>
      <c r="E54" s="16"/>
      <c r="F54" s="16"/>
    </row>
    <row r="55" spans="1:6" ht="15" customHeight="1">
      <c r="A55" s="16"/>
      <c r="B55" s="16"/>
      <c r="C55" s="16"/>
      <c r="D55" s="16"/>
      <c r="E55" s="16"/>
      <c r="F55" s="16"/>
    </row>
    <row r="56" spans="1:6" ht="15" customHeight="1">
      <c r="A56" s="16"/>
      <c r="B56" s="16"/>
      <c r="C56" s="16"/>
      <c r="D56" s="16"/>
      <c r="E56" s="16"/>
      <c r="F56" s="16"/>
    </row>
    <row r="57" spans="1:6" ht="15" customHeight="1">
      <c r="A57" s="16"/>
      <c r="B57" s="16"/>
      <c r="C57" s="16"/>
      <c r="D57" s="16"/>
      <c r="E57" s="16"/>
      <c r="F57" s="16"/>
    </row>
    <row r="58" spans="1:6" ht="15" customHeight="1">
      <c r="A58" s="16"/>
      <c r="B58" s="16"/>
      <c r="C58" s="16"/>
      <c r="D58" s="16"/>
      <c r="E58" s="16"/>
      <c r="F58" s="16"/>
    </row>
    <row r="59" spans="1:6" ht="15" customHeight="1">
      <c r="A59" s="16"/>
      <c r="B59" s="16"/>
      <c r="C59" s="16"/>
      <c r="D59" s="16"/>
      <c r="E59" s="16"/>
      <c r="F59" s="16"/>
    </row>
    <row r="60" spans="1:6" ht="15" customHeight="1">
      <c r="A60" s="16"/>
      <c r="B60" s="16"/>
      <c r="C60" s="16"/>
      <c r="D60" s="16"/>
      <c r="E60" s="16"/>
      <c r="F60" s="16"/>
    </row>
    <row r="61" spans="1:6" ht="15" customHeight="1">
      <c r="A61" s="16"/>
      <c r="B61" s="16"/>
      <c r="C61" s="16"/>
      <c r="D61" s="16"/>
      <c r="E61" s="16"/>
      <c r="F61" s="16"/>
    </row>
    <row r="62" spans="1:6" ht="15" customHeight="1">
      <c r="A62" s="16"/>
      <c r="B62" s="16"/>
      <c r="C62" s="16"/>
      <c r="D62" s="16"/>
      <c r="E62" s="16"/>
      <c r="F62" s="16"/>
    </row>
    <row r="63" spans="1:6" ht="15" customHeight="1">
      <c r="A63" s="16"/>
      <c r="B63" s="16"/>
      <c r="C63" s="16"/>
      <c r="D63" s="16"/>
      <c r="E63" s="16"/>
      <c r="F63" s="16"/>
    </row>
    <row r="64" spans="1:6" ht="15" customHeight="1">
      <c r="A64" s="16"/>
      <c r="B64" s="16"/>
      <c r="C64" s="16"/>
      <c r="D64" s="16"/>
      <c r="E64" s="16"/>
      <c r="F64" s="16"/>
    </row>
    <row r="65" spans="1:6" ht="15" customHeight="1">
      <c r="A65" s="16"/>
      <c r="B65" s="16"/>
      <c r="C65" s="16"/>
      <c r="D65" s="16"/>
      <c r="E65" s="16"/>
      <c r="F65" s="16"/>
    </row>
    <row r="66" spans="1:6" ht="15" customHeight="1">
      <c r="A66" s="16"/>
      <c r="B66" s="16"/>
      <c r="C66" s="16"/>
      <c r="D66" s="16"/>
      <c r="E66" s="16"/>
      <c r="F66" s="16"/>
    </row>
    <row r="67" spans="1:6" ht="15" customHeight="1">
      <c r="A67" s="16"/>
      <c r="B67" s="16"/>
      <c r="C67" s="16"/>
      <c r="D67" s="16"/>
      <c r="E67" s="16"/>
      <c r="F67" s="16"/>
    </row>
    <row r="68" spans="1:6" ht="15" customHeight="1">
      <c r="A68" s="16"/>
      <c r="B68" s="16"/>
      <c r="C68" s="16"/>
      <c r="D68" s="16"/>
      <c r="E68" s="16"/>
      <c r="F68" s="16"/>
    </row>
    <row r="69" spans="1:6" ht="15" customHeight="1">
      <c r="A69" s="16"/>
      <c r="B69" s="16"/>
      <c r="C69" s="16"/>
      <c r="D69" s="16"/>
      <c r="E69" s="16"/>
      <c r="F69" s="16"/>
    </row>
    <row r="70" spans="1:6" ht="15" customHeight="1">
      <c r="A70" s="16"/>
      <c r="B70" s="16"/>
      <c r="C70" s="16"/>
      <c r="D70" s="16"/>
      <c r="E70" s="16"/>
      <c r="F70" s="16"/>
    </row>
    <row r="71" spans="1:6" ht="15" customHeight="1">
      <c r="A71" s="16"/>
      <c r="B71" s="16"/>
      <c r="C71" s="16"/>
      <c r="D71" s="16"/>
      <c r="E71" s="16"/>
      <c r="F71" s="16"/>
    </row>
    <row r="72" spans="1:6" ht="15" customHeight="1">
      <c r="A72" s="16"/>
      <c r="B72" s="16"/>
      <c r="C72" s="16"/>
      <c r="D72" s="16"/>
      <c r="E72" s="16"/>
      <c r="F72" s="16"/>
    </row>
    <row r="73" spans="1:6" ht="15.75" customHeight="1">
      <c r="A73" s="16"/>
      <c r="B73" s="16"/>
      <c r="C73" s="16"/>
      <c r="D73" s="16"/>
      <c r="E73" s="16"/>
      <c r="F73" s="16"/>
    </row>
    <row r="74" spans="2:6" ht="15.75">
      <c r="B74" s="20"/>
      <c r="C74" s="20"/>
      <c r="F74" s="21"/>
    </row>
    <row r="75" spans="2:6" ht="15.75">
      <c r="B75" s="20"/>
      <c r="C75" s="20"/>
      <c r="F75" s="21"/>
    </row>
    <row r="84" ht="15.75" customHeight="1"/>
  </sheetData>
  <sheetProtection/>
  <mergeCells count="3">
    <mergeCell ref="A1:F1"/>
    <mergeCell ref="B33:C33"/>
    <mergeCell ref="D33:E3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61"/>
  <sheetViews>
    <sheetView zoomScalePageLayoutView="0" workbookViewId="0" topLeftCell="A97">
      <selection activeCell="E77" sqref="E77:F105"/>
    </sheetView>
  </sheetViews>
  <sheetFormatPr defaultColWidth="9.140625" defaultRowHeight="12.75"/>
  <cols>
    <col min="1" max="1" width="5.8515625" style="2" customWidth="1"/>
    <col min="2" max="2" width="44.7109375" style="1" customWidth="1"/>
    <col min="3" max="3" width="9.140625" style="7" customWidth="1"/>
    <col min="4" max="4" width="12.8515625" style="6" customWidth="1"/>
    <col min="5" max="5" width="12.140625" style="3" customWidth="1"/>
    <col min="6" max="6" width="17.57421875" style="8" customWidth="1"/>
    <col min="7" max="16384" width="9.140625" style="3" customWidth="1"/>
  </cols>
  <sheetData>
    <row r="1" spans="1:6" s="4" customFormat="1" ht="20.25" customHeight="1">
      <c r="A1" s="521" t="s">
        <v>387</v>
      </c>
      <c r="B1" s="521"/>
      <c r="C1" s="521"/>
      <c r="D1" s="521"/>
      <c r="E1" s="521"/>
      <c r="F1" s="521"/>
    </row>
    <row r="2" spans="1:6" s="9" customFormat="1" ht="17.25" customHeight="1">
      <c r="A2" s="10"/>
      <c r="B2" s="12" t="s">
        <v>86</v>
      </c>
      <c r="C2" s="18" t="s">
        <v>56</v>
      </c>
      <c r="D2" s="25" t="s">
        <v>57</v>
      </c>
      <c r="E2" s="26" t="s">
        <v>87</v>
      </c>
      <c r="F2" s="27" t="s">
        <v>88</v>
      </c>
    </row>
    <row r="3" spans="1:6" s="9" customFormat="1" ht="18" customHeight="1">
      <c r="A3" s="18">
        <v>1</v>
      </c>
      <c r="B3" s="43" t="s">
        <v>388</v>
      </c>
      <c r="C3" s="44"/>
      <c r="D3" s="45"/>
      <c r="E3" s="46"/>
      <c r="F3" s="47"/>
    </row>
    <row r="4" spans="1:6" s="9" customFormat="1" ht="13.5" customHeight="1">
      <c r="A4" s="17"/>
      <c r="B4" s="17"/>
      <c r="C4" s="17"/>
      <c r="D4" s="17"/>
      <c r="E4" s="17"/>
      <c r="F4" s="17"/>
    </row>
    <row r="5" spans="1:6" s="9" customFormat="1" ht="31.5" customHeight="1">
      <c r="A5" s="23">
        <v>1.1</v>
      </c>
      <c r="B5" s="157" t="s">
        <v>389</v>
      </c>
      <c r="C5" s="68" t="s">
        <v>90</v>
      </c>
      <c r="D5" s="74">
        <v>1</v>
      </c>
      <c r="E5" s="32"/>
      <c r="F5" s="32"/>
    </row>
    <row r="6" spans="1:6" s="9" customFormat="1" ht="13.5" customHeight="1">
      <c r="A6" s="28"/>
      <c r="B6" s="157"/>
      <c r="C6" s="17"/>
      <c r="D6" s="17"/>
      <c r="E6" s="33"/>
      <c r="F6" s="33"/>
    </row>
    <row r="7" spans="1:6" s="9" customFormat="1" ht="46.5" customHeight="1">
      <c r="A7" s="23">
        <v>1.2</v>
      </c>
      <c r="B7" s="157" t="s">
        <v>390</v>
      </c>
      <c r="C7" s="68" t="s">
        <v>107</v>
      </c>
      <c r="D7" s="69">
        <v>693</v>
      </c>
      <c r="E7" s="32"/>
      <c r="F7" s="32"/>
    </row>
    <row r="8" spans="1:6" s="9" customFormat="1" ht="12.75" customHeight="1">
      <c r="A8" s="28"/>
      <c r="B8" s="157"/>
      <c r="C8" s="17"/>
      <c r="D8" s="17"/>
      <c r="E8" s="33"/>
      <c r="F8" s="33"/>
    </row>
    <row r="9" spans="1:6" s="9" customFormat="1" ht="31.5" customHeight="1">
      <c r="A9" s="23">
        <v>1.3</v>
      </c>
      <c r="B9" s="157" t="s">
        <v>391</v>
      </c>
      <c r="C9" s="68" t="s">
        <v>107</v>
      </c>
      <c r="D9" s="69">
        <v>2</v>
      </c>
      <c r="E9" s="32"/>
      <c r="F9" s="32"/>
    </row>
    <row r="10" spans="1:6" s="9" customFormat="1" ht="12" customHeight="1">
      <c r="A10"/>
      <c r="B10" s="157"/>
      <c r="C10" s="17"/>
      <c r="D10" s="17"/>
      <c r="E10" s="33"/>
      <c r="F10" s="33"/>
    </row>
    <row r="11" spans="1:6" s="9" customFormat="1" ht="30.75" customHeight="1">
      <c r="A11" s="23">
        <v>1.4</v>
      </c>
      <c r="B11" s="157" t="s">
        <v>392</v>
      </c>
      <c r="C11" s="68" t="s">
        <v>107</v>
      </c>
      <c r="D11" s="69">
        <v>206</v>
      </c>
      <c r="E11" s="32"/>
      <c r="F11" s="32"/>
    </row>
    <row r="12" spans="1:6" s="9" customFormat="1" ht="14.25" customHeight="1">
      <c r="A12"/>
      <c r="B12" s="157"/>
      <c r="C12" s="17"/>
      <c r="D12" s="17"/>
      <c r="E12" s="33"/>
      <c r="F12" s="33"/>
    </row>
    <row r="13" spans="1:6" s="9" customFormat="1" ht="16.5" customHeight="1">
      <c r="A13" s="23">
        <v>1.5</v>
      </c>
      <c r="B13" s="157" t="s">
        <v>393</v>
      </c>
      <c r="C13" s="68" t="s">
        <v>107</v>
      </c>
      <c r="D13" s="69">
        <v>206</v>
      </c>
      <c r="E13" s="32"/>
      <c r="F13" s="32"/>
    </row>
    <row r="14" spans="1:6" s="9" customFormat="1" ht="13.5" customHeight="1">
      <c r="A14" s="28"/>
      <c r="B14" s="17"/>
      <c r="C14" s="17"/>
      <c r="D14" s="17"/>
      <c r="E14" s="17"/>
      <c r="F14" s="17"/>
    </row>
    <row r="15" spans="1:6" s="9" customFormat="1" ht="14.25" customHeight="1">
      <c r="A15" s="23"/>
      <c r="B15" s="48"/>
      <c r="C15" s="68"/>
      <c r="D15" s="69"/>
      <c r="E15" s="3"/>
      <c r="F15" s="8"/>
    </row>
    <row r="16" spans="1:6" s="9" customFormat="1" ht="15" customHeight="1">
      <c r="A16" s="13"/>
      <c r="B16" s="530" t="s">
        <v>394</v>
      </c>
      <c r="C16" s="530"/>
      <c r="D16" s="14"/>
      <c r="E16" s="52"/>
      <c r="F16" s="15">
        <f>SUM(F5,F7,F9,F11,F13)</f>
        <v>0</v>
      </c>
    </row>
    <row r="17" spans="1:6" s="9" customFormat="1" ht="14.25" customHeight="1">
      <c r="A17" s="23"/>
      <c r="B17" s="157"/>
      <c r="C17" s="68"/>
      <c r="D17" s="69"/>
      <c r="E17" s="17"/>
      <c r="F17" s="17"/>
    </row>
    <row r="18" spans="1:6" s="9" customFormat="1" ht="14.25" customHeight="1">
      <c r="A18" s="17"/>
      <c r="B18" s="17"/>
      <c r="C18" s="68"/>
      <c r="D18" s="175"/>
      <c r="E18" s="17"/>
      <c r="F18" s="17"/>
    </row>
    <row r="19" spans="1:6" s="9" customFormat="1" ht="18.75" customHeight="1">
      <c r="A19" s="18">
        <v>2</v>
      </c>
      <c r="B19" s="43" t="s">
        <v>395</v>
      </c>
      <c r="C19" s="44"/>
      <c r="D19" s="45"/>
      <c r="E19" s="46"/>
      <c r="F19" s="47"/>
    </row>
    <row r="20" spans="1:6" s="9" customFormat="1" ht="106.5" customHeight="1">
      <c r="A20" s="23">
        <v>2.1</v>
      </c>
      <c r="B20" s="157" t="s">
        <v>396</v>
      </c>
      <c r="C20" s="68" t="s">
        <v>121</v>
      </c>
      <c r="D20" s="204">
        <v>2</v>
      </c>
      <c r="E20" s="32"/>
      <c r="F20" s="32"/>
    </row>
    <row r="21" spans="1:6" s="9" customFormat="1" ht="11.25" customHeight="1">
      <c r="A21" s="28"/>
      <c r="B21" s="157"/>
      <c r="C21" s="17"/>
      <c r="D21" s="205"/>
      <c r="E21" s="33"/>
      <c r="F21" s="33"/>
    </row>
    <row r="22" spans="1:6" s="9" customFormat="1" ht="106.5" customHeight="1">
      <c r="A22" s="23">
        <v>2.2</v>
      </c>
      <c r="B22" s="157" t="s">
        <v>397</v>
      </c>
      <c r="C22" s="68" t="s">
        <v>121</v>
      </c>
      <c r="D22" s="204">
        <v>2</v>
      </c>
      <c r="E22" s="33"/>
      <c r="F22" s="32"/>
    </row>
    <row r="23" spans="1:6" s="9" customFormat="1" ht="13.5" customHeight="1">
      <c r="A23" s="206"/>
      <c r="B23" s="157"/>
      <c r="C23" s="17"/>
      <c r="D23" s="205"/>
      <c r="E23" s="33"/>
      <c r="F23" s="33"/>
    </row>
    <row r="24" spans="1:6" s="9" customFormat="1" ht="108" customHeight="1">
      <c r="A24" s="23">
        <v>2.3</v>
      </c>
      <c r="B24" s="157" t="s">
        <v>398</v>
      </c>
      <c r="C24" s="68" t="s">
        <v>121</v>
      </c>
      <c r="D24" s="204">
        <v>4</v>
      </c>
      <c r="E24" s="33"/>
      <c r="F24" s="32"/>
    </row>
    <row r="25" spans="1:6" s="9" customFormat="1" ht="12" customHeight="1">
      <c r="A25" s="206"/>
      <c r="B25" s="207"/>
      <c r="C25" s="206"/>
      <c r="D25" s="208"/>
      <c r="E25" s="34"/>
      <c r="F25" s="209"/>
    </row>
    <row r="26" spans="1:6" s="9" customFormat="1" ht="108" customHeight="1">
      <c r="A26" s="23">
        <v>2.4</v>
      </c>
      <c r="B26" s="157" t="s">
        <v>399</v>
      </c>
      <c r="C26" s="68" t="s">
        <v>121</v>
      </c>
      <c r="D26" s="204">
        <v>2</v>
      </c>
      <c r="E26" s="33"/>
      <c r="F26" s="32"/>
    </row>
    <row r="27" spans="1:6" s="9" customFormat="1" ht="12" customHeight="1">
      <c r="A27" s="206"/>
      <c r="B27" s="207"/>
      <c r="C27" s="206"/>
      <c r="D27" s="208"/>
      <c r="E27" s="34"/>
      <c r="F27" s="209"/>
    </row>
    <row r="28" spans="1:6" s="9" customFormat="1" ht="108" customHeight="1">
      <c r="A28" s="23">
        <v>2.5</v>
      </c>
      <c r="B28" s="157" t="s">
        <v>400</v>
      </c>
      <c r="C28" s="68" t="s">
        <v>121</v>
      </c>
      <c r="D28" s="204">
        <v>1</v>
      </c>
      <c r="E28" s="33"/>
      <c r="F28" s="32"/>
    </row>
    <row r="29" spans="1:6" s="9" customFormat="1" ht="14.25" customHeight="1">
      <c r="A29" s="17"/>
      <c r="B29" s="157"/>
      <c r="C29" s="17"/>
      <c r="D29" s="17"/>
      <c r="E29" s="33"/>
      <c r="F29" s="33"/>
    </row>
    <row r="30" spans="1:6" ht="120" customHeight="1">
      <c r="A30" s="23">
        <v>2.6</v>
      </c>
      <c r="B30" s="157" t="s">
        <v>401</v>
      </c>
      <c r="C30" s="68" t="s">
        <v>121</v>
      </c>
      <c r="D30" s="204">
        <v>1</v>
      </c>
      <c r="E30" s="33"/>
      <c r="F30" s="32"/>
    </row>
    <row r="31" spans="1:6" ht="14.25" customHeight="1">
      <c r="A31" s="169"/>
      <c r="B31" s="170"/>
      <c r="C31" s="11"/>
      <c r="D31" s="210"/>
      <c r="E31" s="32"/>
      <c r="F31" s="32"/>
    </row>
    <row r="32" spans="1:6" ht="111.75" customHeight="1">
      <c r="A32" s="23">
        <v>2.7</v>
      </c>
      <c r="B32" s="157" t="s">
        <v>402</v>
      </c>
      <c r="C32" s="68" t="s">
        <v>121</v>
      </c>
      <c r="D32" s="204">
        <v>1</v>
      </c>
      <c r="E32" s="33"/>
      <c r="F32" s="32"/>
    </row>
    <row r="33" spans="1:6" ht="18.75" customHeight="1">
      <c r="A33" s="169"/>
      <c r="B33" s="170"/>
      <c r="C33" s="11"/>
      <c r="D33" s="210"/>
      <c r="E33" s="32"/>
      <c r="F33" s="32"/>
    </row>
    <row r="34" spans="1:6" ht="140.25" customHeight="1">
      <c r="A34" s="23">
        <v>2.8</v>
      </c>
      <c r="B34" s="157" t="s">
        <v>403</v>
      </c>
      <c r="C34" s="68" t="s">
        <v>121</v>
      </c>
      <c r="D34" s="204">
        <v>1</v>
      </c>
      <c r="E34" s="33"/>
      <c r="F34" s="32"/>
    </row>
    <row r="35" spans="1:6" ht="16.5" customHeight="1">
      <c r="A35" s="169"/>
      <c r="B35" s="170"/>
      <c r="C35" s="11"/>
      <c r="D35" s="210"/>
      <c r="E35" s="32"/>
      <c r="F35" s="32"/>
    </row>
    <row r="36" spans="1:6" ht="123.75" customHeight="1">
      <c r="A36" s="23">
        <v>2.9</v>
      </c>
      <c r="B36" s="157" t="s">
        <v>404</v>
      </c>
      <c r="C36" s="68" t="s">
        <v>121</v>
      </c>
      <c r="D36" s="204">
        <v>1</v>
      </c>
      <c r="E36" s="33"/>
      <c r="F36" s="32"/>
    </row>
    <row r="37" spans="1:6" ht="12.75" customHeight="1">
      <c r="A37" s="16"/>
      <c r="B37" s="211"/>
      <c r="C37" s="16"/>
      <c r="D37" s="16"/>
      <c r="E37" s="33"/>
      <c r="F37" s="33"/>
    </row>
    <row r="38" spans="1:6" ht="77.25" customHeight="1">
      <c r="A38" s="22">
        <v>2.1</v>
      </c>
      <c r="B38" s="157" t="s">
        <v>405</v>
      </c>
      <c r="C38" s="68" t="s">
        <v>121</v>
      </c>
      <c r="D38" s="74">
        <v>2</v>
      </c>
      <c r="E38" s="33"/>
      <c r="F38" s="32"/>
    </row>
    <row r="39" spans="1:6" ht="12.75" customHeight="1">
      <c r="A39" s="16"/>
      <c r="B39" s="211"/>
      <c r="C39" s="16"/>
      <c r="D39" s="212"/>
      <c r="E39" s="33"/>
      <c r="F39" s="33"/>
    </row>
    <row r="40" spans="1:6" ht="74.25" customHeight="1">
      <c r="A40" s="22">
        <v>2.11</v>
      </c>
      <c r="B40" s="157" t="s">
        <v>415</v>
      </c>
      <c r="C40" s="68" t="s">
        <v>121</v>
      </c>
      <c r="D40" s="74">
        <v>2</v>
      </c>
      <c r="E40" s="33"/>
      <c r="F40" s="32"/>
    </row>
    <row r="41" spans="1:6" ht="14.25" customHeight="1">
      <c r="A41" s="16"/>
      <c r="B41" s="211"/>
      <c r="C41" s="16"/>
      <c r="D41" s="16"/>
      <c r="E41" s="33"/>
      <c r="F41" s="33"/>
    </row>
    <row r="42" spans="1:6" ht="32.25" customHeight="1">
      <c r="A42" s="22">
        <v>2.12</v>
      </c>
      <c r="B42" s="157" t="s">
        <v>416</v>
      </c>
      <c r="C42" s="68" t="s">
        <v>121</v>
      </c>
      <c r="D42" s="204">
        <v>4</v>
      </c>
      <c r="E42" s="33"/>
      <c r="F42" s="32"/>
    </row>
    <row r="43" spans="1:6" ht="14.25" customHeight="1">
      <c r="A43" s="16"/>
      <c r="B43" s="211"/>
      <c r="C43" s="16"/>
      <c r="D43" s="16"/>
      <c r="E43" s="33"/>
      <c r="F43" s="33"/>
    </row>
    <row r="44" spans="1:6" ht="31.5" customHeight="1">
      <c r="A44" s="22">
        <v>2.13</v>
      </c>
      <c r="B44" s="157" t="s">
        <v>417</v>
      </c>
      <c r="C44" s="68" t="s">
        <v>319</v>
      </c>
      <c r="D44" s="69">
        <v>10</v>
      </c>
      <c r="E44" s="33"/>
      <c r="F44" s="32"/>
    </row>
    <row r="45" spans="1:6" ht="14.25" customHeight="1">
      <c r="A45" s="16"/>
      <c r="B45" s="16"/>
      <c r="C45" s="16"/>
      <c r="D45" s="16"/>
      <c r="E45" s="16"/>
      <c r="F45" s="16"/>
    </row>
    <row r="46" spans="1:6" ht="31.5" customHeight="1">
      <c r="A46" s="22">
        <v>2.14</v>
      </c>
      <c r="B46" s="157" t="s">
        <v>418</v>
      </c>
      <c r="C46" s="68" t="s">
        <v>107</v>
      </c>
      <c r="D46" s="69">
        <v>48</v>
      </c>
      <c r="E46" s="33"/>
      <c r="F46" s="32"/>
    </row>
    <row r="47" spans="1:6" ht="14.25" customHeight="1">
      <c r="A47" s="16"/>
      <c r="B47" s="16"/>
      <c r="C47" s="16"/>
      <c r="D47" s="16"/>
      <c r="E47" s="16"/>
      <c r="F47" s="16"/>
    </row>
    <row r="48" spans="1:6" ht="14.25" customHeight="1">
      <c r="A48" s="16"/>
      <c r="B48" s="213" t="s">
        <v>419</v>
      </c>
      <c r="C48" s="16"/>
      <c r="D48" s="16"/>
      <c r="E48" s="16"/>
      <c r="F48" s="16"/>
    </row>
    <row r="49" spans="1:6" ht="12" customHeight="1">
      <c r="A49" s="16"/>
      <c r="B49" s="16"/>
      <c r="C49" s="16"/>
      <c r="D49" s="16"/>
      <c r="E49" s="16"/>
      <c r="F49" s="16"/>
    </row>
    <row r="50" spans="1:6" ht="18" customHeight="1">
      <c r="A50" s="13"/>
      <c r="B50" s="530" t="s">
        <v>420</v>
      </c>
      <c r="C50" s="530"/>
      <c r="D50" s="14"/>
      <c r="E50" s="52"/>
      <c r="F50" s="15">
        <f>SUM(F20,F22,F24,F26,F28,F30,F32,F34,F36,F38,F40,F42,F44,F46)</f>
        <v>0</v>
      </c>
    </row>
    <row r="51" spans="1:6" ht="12.75" customHeight="1">
      <c r="A51" s="16"/>
      <c r="B51" s="16"/>
      <c r="C51" s="16"/>
      <c r="D51" s="16"/>
      <c r="E51" s="16"/>
      <c r="F51" s="16"/>
    </row>
    <row r="52" spans="1:6" ht="15" customHeight="1">
      <c r="A52" s="16"/>
      <c r="B52" s="16"/>
      <c r="C52" s="16"/>
      <c r="D52" s="16"/>
      <c r="E52" s="16"/>
      <c r="F52" s="16"/>
    </row>
    <row r="53" spans="1:6" ht="17.25" customHeight="1">
      <c r="A53" s="16">
        <v>3</v>
      </c>
      <c r="B53" s="539" t="s">
        <v>421</v>
      </c>
      <c r="C53" s="539"/>
      <c r="D53" s="539"/>
      <c r="E53" s="52"/>
      <c r="F53" s="54"/>
    </row>
    <row r="54" spans="1:6" s="5" customFormat="1" ht="10.5" customHeight="1">
      <c r="A54" s="10"/>
      <c r="B54" s="51"/>
      <c r="C54" s="51"/>
      <c r="D54" s="51"/>
      <c r="E54" s="159"/>
      <c r="F54" s="159"/>
    </row>
    <row r="55" spans="1:6" ht="63" customHeight="1">
      <c r="A55" s="17">
        <v>3.1</v>
      </c>
      <c r="B55" s="157" t="s">
        <v>422</v>
      </c>
      <c r="C55" s="55" t="s">
        <v>100</v>
      </c>
      <c r="D55" s="56">
        <v>47</v>
      </c>
      <c r="E55" s="183"/>
      <c r="F55" s="32"/>
    </row>
    <row r="56" spans="1:6" ht="14.25" customHeight="1">
      <c r="A56" s="10"/>
      <c r="B56" s="57"/>
      <c r="C56" s="164"/>
      <c r="D56" s="161"/>
      <c r="E56" s="189"/>
      <c r="F56" s="189"/>
    </row>
    <row r="57" spans="1:6" ht="44.25" customHeight="1">
      <c r="A57" s="17">
        <v>3.2</v>
      </c>
      <c r="B57" s="157" t="s">
        <v>423</v>
      </c>
      <c r="C57" s="55" t="s">
        <v>107</v>
      </c>
      <c r="D57" s="56">
        <v>15</v>
      </c>
      <c r="E57" s="183"/>
      <c r="F57" s="32"/>
    </row>
    <row r="58" spans="1:6" ht="13.5" customHeight="1">
      <c r="A58" s="10"/>
      <c r="B58" s="57"/>
      <c r="C58" s="164"/>
      <c r="D58" s="161"/>
      <c r="E58" s="189"/>
      <c r="F58" s="189"/>
    </row>
    <row r="59" spans="1:6" ht="19.5" customHeight="1">
      <c r="A59" s="17">
        <v>3.3</v>
      </c>
      <c r="B59" s="157" t="s">
        <v>424</v>
      </c>
      <c r="C59" s="55" t="s">
        <v>121</v>
      </c>
      <c r="D59" s="19">
        <v>3</v>
      </c>
      <c r="E59" s="183"/>
      <c r="F59" s="32"/>
    </row>
    <row r="60" spans="1:6" ht="13.5" customHeight="1">
      <c r="A60" s="10"/>
      <c r="B60" s="57"/>
      <c r="C60" s="164"/>
      <c r="D60" s="176"/>
      <c r="E60" s="189"/>
      <c r="F60" s="189"/>
    </row>
    <row r="61" spans="1:6" ht="30.75" customHeight="1">
      <c r="A61" s="17">
        <v>3.4</v>
      </c>
      <c r="B61" s="157" t="s">
        <v>425</v>
      </c>
      <c r="C61" s="55" t="s">
        <v>121</v>
      </c>
      <c r="D61" s="19">
        <v>2</v>
      </c>
      <c r="E61" s="189"/>
      <c r="F61" s="32"/>
    </row>
    <row r="62" spans="1:6" ht="12.75" customHeight="1">
      <c r="A62" s="10"/>
      <c r="B62" s="171"/>
      <c r="C62" s="172"/>
      <c r="D62" s="161"/>
      <c r="E62" s="189"/>
      <c r="F62" s="189"/>
    </row>
    <row r="63" spans="1:6" ht="33" customHeight="1">
      <c r="A63" s="17">
        <v>3.5</v>
      </c>
      <c r="B63" s="157" t="s">
        <v>426</v>
      </c>
      <c r="C63" s="55" t="s">
        <v>319</v>
      </c>
      <c r="D63" s="56">
        <v>6</v>
      </c>
      <c r="E63" s="189"/>
      <c r="F63" s="32"/>
    </row>
    <row r="64" spans="1:6" ht="15.75">
      <c r="A64" s="173"/>
      <c r="B64" s="12"/>
      <c r="C64" s="44"/>
      <c r="D64" s="177"/>
      <c r="E64" s="189"/>
      <c r="F64" s="189"/>
    </row>
    <row r="65" spans="1:6" ht="31.5" customHeight="1">
      <c r="A65" s="17">
        <v>3.6</v>
      </c>
      <c r="B65" s="157" t="s">
        <v>427</v>
      </c>
      <c r="C65" s="55" t="s">
        <v>121</v>
      </c>
      <c r="D65" s="19">
        <v>1</v>
      </c>
      <c r="E65" s="189"/>
      <c r="F65" s="32"/>
    </row>
    <row r="66" spans="1:6" ht="13.5" customHeight="1">
      <c r="A66" s="17"/>
      <c r="B66" s="199"/>
      <c r="C66" s="180"/>
      <c r="D66" s="214"/>
      <c r="E66" s="189"/>
      <c r="F66" s="189"/>
    </row>
    <row r="67" spans="1:6" ht="47.25" customHeight="1">
      <c r="A67" s="17">
        <v>3.7</v>
      </c>
      <c r="B67" s="157" t="s">
        <v>428</v>
      </c>
      <c r="C67" s="55" t="s">
        <v>121</v>
      </c>
      <c r="D67" s="19">
        <v>1</v>
      </c>
      <c r="E67" s="189"/>
      <c r="F67" s="32"/>
    </row>
    <row r="68" spans="1:6" ht="12.75" customHeight="1">
      <c r="A68" s="17"/>
      <c r="B68" s="157"/>
      <c r="C68" s="180"/>
      <c r="D68" s="181"/>
      <c r="E68" s="189"/>
      <c r="F68" s="189"/>
    </row>
    <row r="69" spans="1:6" ht="30.75" customHeight="1">
      <c r="A69" s="17">
        <v>3.8</v>
      </c>
      <c r="B69" s="157" t="s">
        <v>429</v>
      </c>
      <c r="C69" s="55" t="s">
        <v>100</v>
      </c>
      <c r="D69" s="56">
        <v>5</v>
      </c>
      <c r="E69" s="189"/>
      <c r="F69" s="32"/>
    </row>
    <row r="70" spans="1:4" ht="12.75" customHeight="1">
      <c r="A70" s="17"/>
      <c r="B70" s="48"/>
      <c r="C70" s="180"/>
      <c r="D70" s="181"/>
    </row>
    <row r="71" spans="1:4" ht="12.75" customHeight="1">
      <c r="A71" s="17"/>
      <c r="B71" s="48"/>
      <c r="C71" s="180"/>
      <c r="D71" s="181"/>
    </row>
    <row r="72" spans="1:6" ht="15" customHeight="1">
      <c r="A72" s="16"/>
      <c r="B72" s="541" t="s">
        <v>430</v>
      </c>
      <c r="C72" s="541"/>
      <c r="D72" s="16"/>
      <c r="E72" s="16"/>
      <c r="F72" s="15">
        <f>SUM(F55,F57,F59,F61,F63,F65,F67,F69)</f>
        <v>0</v>
      </c>
    </row>
    <row r="73" spans="1:6" ht="13.5" customHeight="1">
      <c r="A73" s="16"/>
      <c r="B73" s="16"/>
      <c r="C73" s="16"/>
      <c r="D73" s="16"/>
      <c r="E73" s="16"/>
      <c r="F73" s="16"/>
    </row>
    <row r="74" spans="1:6" ht="13.5" customHeight="1">
      <c r="A74" s="16"/>
      <c r="B74" s="16"/>
      <c r="C74" s="16"/>
      <c r="D74" s="16"/>
      <c r="E74" s="16"/>
      <c r="F74" s="16"/>
    </row>
    <row r="75" spans="1:6" ht="20.25" customHeight="1">
      <c r="A75" s="16">
        <v>4</v>
      </c>
      <c r="B75" s="539" t="s">
        <v>431</v>
      </c>
      <c r="C75" s="539"/>
      <c r="D75" s="539"/>
      <c r="E75" s="215"/>
      <c r="F75" s="54"/>
    </row>
    <row r="76" spans="1:6" s="5" customFormat="1" ht="14.25" customHeight="1">
      <c r="A76" s="10"/>
      <c r="B76" s="210"/>
      <c r="C76" s="210"/>
      <c r="D76" s="210"/>
      <c r="E76" s="159"/>
      <c r="F76" s="159"/>
    </row>
    <row r="77" spans="1:6" ht="32.25" customHeight="1">
      <c r="A77" s="17">
        <v>4.1</v>
      </c>
      <c r="B77" s="157" t="s">
        <v>432</v>
      </c>
      <c r="C77" s="63" t="s">
        <v>121</v>
      </c>
      <c r="D77" s="40">
        <v>2</v>
      </c>
      <c r="E77" s="34"/>
      <c r="F77" s="32"/>
    </row>
    <row r="78" spans="1:6" ht="12.75" customHeight="1">
      <c r="A78" s="10"/>
      <c r="B78" s="57"/>
      <c r="C78" s="11"/>
      <c r="D78" s="187"/>
      <c r="E78" s="32"/>
      <c r="F78" s="32"/>
    </row>
    <row r="79" spans="1:6" ht="17.25" customHeight="1">
      <c r="A79" s="17">
        <v>4.2</v>
      </c>
      <c r="B79" s="57" t="s">
        <v>433</v>
      </c>
      <c r="C79" s="11" t="s">
        <v>107</v>
      </c>
      <c r="D79" s="187">
        <v>106</v>
      </c>
      <c r="E79" s="32"/>
      <c r="F79" s="32"/>
    </row>
    <row r="80" spans="1:6" ht="12.75" customHeight="1">
      <c r="A80" s="10"/>
      <c r="B80" s="57"/>
      <c r="C80" s="11"/>
      <c r="D80" s="187"/>
      <c r="E80" s="32"/>
      <c r="F80" s="32"/>
    </row>
    <row r="81" spans="1:6" ht="30.75" customHeight="1">
      <c r="A81" s="17">
        <v>4.3</v>
      </c>
      <c r="B81" s="157" t="s">
        <v>434</v>
      </c>
      <c r="C81" s="63" t="s">
        <v>107</v>
      </c>
      <c r="D81" s="158">
        <v>106</v>
      </c>
      <c r="E81" s="34"/>
      <c r="F81" s="32"/>
    </row>
    <row r="82" spans="1:6" ht="12.75" customHeight="1">
      <c r="A82" s="10"/>
      <c r="B82" s="57"/>
      <c r="C82" s="11"/>
      <c r="D82" s="187"/>
      <c r="E82" s="32"/>
      <c r="F82" s="32"/>
    </row>
    <row r="83" spans="1:6" ht="30.75" customHeight="1">
      <c r="A83" s="17">
        <v>4.4</v>
      </c>
      <c r="B83" s="157" t="s">
        <v>435</v>
      </c>
      <c r="C83" s="63" t="s">
        <v>107</v>
      </c>
      <c r="D83" s="158">
        <v>28</v>
      </c>
      <c r="E83" s="32"/>
      <c r="F83" s="32"/>
    </row>
    <row r="84" spans="1:6" ht="12.75" customHeight="1">
      <c r="A84" s="10"/>
      <c r="B84" s="57"/>
      <c r="C84" s="11"/>
      <c r="D84" s="187"/>
      <c r="E84" s="32"/>
      <c r="F84" s="32"/>
    </row>
    <row r="85" spans="1:6" ht="18.75" customHeight="1">
      <c r="A85" s="17">
        <v>4.5</v>
      </c>
      <c r="B85" s="157" t="s">
        <v>436</v>
      </c>
      <c r="C85" s="63" t="s">
        <v>107</v>
      </c>
      <c r="D85" s="158">
        <v>106</v>
      </c>
      <c r="E85" s="32"/>
      <c r="F85" s="32"/>
    </row>
    <row r="86" spans="1:6" ht="12.75" customHeight="1">
      <c r="A86" s="10"/>
      <c r="B86" s="57"/>
      <c r="C86" s="11"/>
      <c r="D86" s="187"/>
      <c r="E86" s="32"/>
      <c r="F86" s="32"/>
    </row>
    <row r="87" spans="1:6" ht="48.75" customHeight="1">
      <c r="A87" s="17">
        <v>4.6</v>
      </c>
      <c r="B87" s="157" t="s">
        <v>437</v>
      </c>
      <c r="C87" s="63" t="s">
        <v>107</v>
      </c>
      <c r="D87" s="158">
        <v>50</v>
      </c>
      <c r="E87" s="32"/>
      <c r="F87" s="32"/>
    </row>
    <row r="88" spans="1:6" ht="12.75" customHeight="1">
      <c r="A88" s="10"/>
      <c r="B88" s="57"/>
      <c r="C88" s="11"/>
      <c r="D88" s="187"/>
      <c r="E88" s="32"/>
      <c r="F88" s="32"/>
    </row>
    <row r="89" spans="1:6" ht="32.25" customHeight="1">
      <c r="A89" s="17">
        <v>4.7</v>
      </c>
      <c r="B89" s="157" t="s">
        <v>438</v>
      </c>
      <c r="C89" s="63" t="s">
        <v>121</v>
      </c>
      <c r="D89" s="40">
        <v>3</v>
      </c>
      <c r="E89" s="34"/>
      <c r="F89" s="32"/>
    </row>
    <row r="90" spans="1:6" ht="12.75" customHeight="1">
      <c r="A90" s="10"/>
      <c r="B90" s="57"/>
      <c r="C90" s="11"/>
      <c r="D90" s="216"/>
      <c r="E90" s="32"/>
      <c r="F90" s="32"/>
    </row>
    <row r="91" spans="1:6" ht="32.25" customHeight="1">
      <c r="A91" s="17">
        <v>4.8</v>
      </c>
      <c r="B91" s="157" t="s">
        <v>439</v>
      </c>
      <c r="C91" s="63" t="s">
        <v>121</v>
      </c>
      <c r="D91" s="40">
        <v>4</v>
      </c>
      <c r="E91" s="32"/>
      <c r="F91" s="32"/>
    </row>
    <row r="92" spans="1:6" ht="12" customHeight="1">
      <c r="A92" s="10"/>
      <c r="B92" s="217"/>
      <c r="C92" s="218"/>
      <c r="D92" s="187"/>
      <c r="E92" s="32"/>
      <c r="F92" s="32"/>
    </row>
    <row r="93" spans="1:6" ht="30">
      <c r="A93" s="17">
        <v>4.9</v>
      </c>
      <c r="B93" s="157" t="s">
        <v>440</v>
      </c>
      <c r="C93" s="63" t="s">
        <v>121</v>
      </c>
      <c r="D93" s="40">
        <v>1</v>
      </c>
      <c r="E93" s="32"/>
      <c r="F93" s="32"/>
    </row>
    <row r="94" spans="1:6" ht="14.25" customHeight="1">
      <c r="A94" s="173"/>
      <c r="B94" s="12"/>
      <c r="C94" s="44"/>
      <c r="D94" s="219"/>
      <c r="E94" s="32"/>
      <c r="F94" s="32"/>
    </row>
    <row r="95" spans="1:6" ht="29.25" customHeight="1">
      <c r="A95" s="22">
        <v>4.1</v>
      </c>
      <c r="B95" s="157" t="s">
        <v>441</v>
      </c>
      <c r="C95" s="63" t="s">
        <v>121</v>
      </c>
      <c r="D95" s="40">
        <v>2</v>
      </c>
      <c r="E95" s="32"/>
      <c r="F95" s="32"/>
    </row>
    <row r="96" spans="1:6" ht="12.75" customHeight="1">
      <c r="A96" s="173"/>
      <c r="B96" s="157"/>
      <c r="C96" s="220"/>
      <c r="D96" s="221"/>
      <c r="E96" s="32"/>
      <c r="F96" s="32"/>
    </row>
    <row r="97" spans="1:6" ht="33" customHeight="1">
      <c r="A97" s="22">
        <v>4.11</v>
      </c>
      <c r="B97" s="157" t="s">
        <v>442</v>
      </c>
      <c r="C97" s="63" t="s">
        <v>121</v>
      </c>
      <c r="D97" s="40">
        <v>2</v>
      </c>
      <c r="E97" s="32"/>
      <c r="F97" s="32"/>
    </row>
    <row r="98" spans="1:6" ht="12.75" customHeight="1">
      <c r="A98" s="17"/>
      <c r="B98" s="157"/>
      <c r="C98" s="220"/>
      <c r="D98" s="221"/>
      <c r="E98" s="32"/>
      <c r="F98" s="32"/>
    </row>
    <row r="99" spans="1:6" ht="20.25" customHeight="1">
      <c r="A99" s="22">
        <v>4.12</v>
      </c>
      <c r="B99" s="157" t="s">
        <v>443</v>
      </c>
      <c r="C99" s="63" t="s">
        <v>121</v>
      </c>
      <c r="D99" s="40">
        <v>7</v>
      </c>
      <c r="E99" s="32"/>
      <c r="F99" s="32"/>
    </row>
    <row r="100" spans="1:6" ht="12.75" customHeight="1">
      <c r="A100" s="17"/>
      <c r="B100" s="157"/>
      <c r="C100" s="220"/>
      <c r="D100" s="221"/>
      <c r="E100" s="32"/>
      <c r="F100" s="32"/>
    </row>
    <row r="101" spans="1:6" ht="19.5" customHeight="1">
      <c r="A101" s="22">
        <v>4.13</v>
      </c>
      <c r="B101" s="157" t="s">
        <v>444</v>
      </c>
      <c r="C101" s="63" t="s">
        <v>121</v>
      </c>
      <c r="D101" s="40">
        <v>7</v>
      </c>
      <c r="E101" s="32"/>
      <c r="F101" s="32"/>
    </row>
    <row r="102" spans="1:7" ht="12.75" customHeight="1">
      <c r="A102" s="17"/>
      <c r="B102" s="157"/>
      <c r="C102" s="220"/>
      <c r="D102" s="221"/>
      <c r="E102" s="32"/>
      <c r="F102" s="32"/>
      <c r="G102" s="32"/>
    </row>
    <row r="103" spans="1:6" ht="17.25" customHeight="1">
      <c r="A103" s="22">
        <v>4.14</v>
      </c>
      <c r="B103" s="157" t="s">
        <v>445</v>
      </c>
      <c r="C103" s="63" t="s">
        <v>121</v>
      </c>
      <c r="D103" s="40">
        <v>4</v>
      </c>
      <c r="E103" s="32"/>
      <c r="F103" s="32"/>
    </row>
    <row r="104" spans="1:6" ht="12.75" customHeight="1">
      <c r="A104" s="17"/>
      <c r="B104" s="157"/>
      <c r="C104" s="220"/>
      <c r="D104" s="221"/>
      <c r="E104" s="32"/>
      <c r="F104" s="32"/>
    </row>
    <row r="105" spans="1:6" ht="18.75" customHeight="1">
      <c r="A105" s="22">
        <v>4.15</v>
      </c>
      <c r="B105" s="157" t="s">
        <v>365</v>
      </c>
      <c r="C105" s="68" t="s">
        <v>90</v>
      </c>
      <c r="D105" s="74">
        <v>1</v>
      </c>
      <c r="E105" s="32"/>
      <c r="F105" s="32"/>
    </row>
    <row r="106" spans="1:4" ht="15.75" customHeight="1">
      <c r="A106" s="17"/>
      <c r="B106" s="222"/>
      <c r="C106" s="220"/>
      <c r="D106" s="221"/>
    </row>
    <row r="107" spans="1:6" ht="15" customHeight="1">
      <c r="A107" s="48"/>
      <c r="B107" s="180"/>
      <c r="C107" s="181"/>
      <c r="D107" s="3"/>
      <c r="E107" s="8"/>
      <c r="F107" s="3"/>
    </row>
    <row r="108" spans="1:6" ht="15" customHeight="1">
      <c r="A108" s="13"/>
      <c r="B108" s="20" t="s">
        <v>291</v>
      </c>
      <c r="C108" s="20"/>
      <c r="D108" s="14"/>
      <c r="E108" s="52"/>
      <c r="F108" s="15">
        <f>SUM(F77,F79,F81,F83,F85,F87,F89,F91,F93,F95,F97,F99,F101,F103,F105)</f>
        <v>0</v>
      </c>
    </row>
    <row r="109" spans="4:5" ht="15" customHeight="1">
      <c r="D109" s="24"/>
      <c r="E109" s="24"/>
    </row>
    <row r="110" spans="1:6" ht="15" customHeight="1">
      <c r="A110" s="16"/>
      <c r="B110" s="16"/>
      <c r="C110" s="16"/>
      <c r="D110" s="16"/>
      <c r="E110" s="16"/>
      <c r="F110" s="16"/>
    </row>
    <row r="111" spans="1:6" ht="15" customHeight="1">
      <c r="A111" s="16"/>
      <c r="B111" s="16"/>
      <c r="C111" s="16"/>
      <c r="D111" s="16"/>
      <c r="E111" s="16"/>
      <c r="F111" s="16"/>
    </row>
    <row r="112" spans="1:6" ht="11.25" customHeight="1">
      <c r="A112" s="16"/>
      <c r="B112" s="16"/>
      <c r="C112" s="16"/>
      <c r="D112" s="16"/>
      <c r="E112" s="16"/>
      <c r="F112" s="16"/>
    </row>
    <row r="113" spans="2:6" ht="17.25" customHeight="1">
      <c r="B113" s="538" t="s">
        <v>446</v>
      </c>
      <c r="C113" s="538"/>
      <c r="F113" s="15">
        <f>SUM(F16)</f>
        <v>0</v>
      </c>
    </row>
    <row r="114" spans="2:6" ht="15.75" customHeight="1">
      <c r="B114" s="538" t="s">
        <v>447</v>
      </c>
      <c r="C114" s="538"/>
      <c r="F114" s="15">
        <f>SUM(F50)</f>
        <v>0</v>
      </c>
    </row>
    <row r="115" spans="2:6" ht="16.5" customHeight="1">
      <c r="B115" s="538" t="s">
        <v>448</v>
      </c>
      <c r="C115" s="538"/>
      <c r="F115" s="15">
        <f>SUM(F72)</f>
        <v>0</v>
      </c>
    </row>
    <row r="116" spans="1:6" ht="17.25" customHeight="1">
      <c r="A116" s="16"/>
      <c r="B116" s="542" t="s">
        <v>449</v>
      </c>
      <c r="C116" s="542"/>
      <c r="D116" s="542"/>
      <c r="E116" s="16"/>
      <c r="F116" s="15">
        <f>SUM(F108)</f>
        <v>0</v>
      </c>
    </row>
    <row r="117" spans="1:6" ht="16.5" customHeight="1">
      <c r="A117" s="16"/>
      <c r="B117" s="16"/>
      <c r="C117" s="16"/>
      <c r="D117" s="16"/>
      <c r="E117" s="16"/>
      <c r="F117" s="16"/>
    </row>
    <row r="118" spans="1:6" ht="15.75" customHeight="1">
      <c r="A118" s="16"/>
      <c r="B118" s="16"/>
      <c r="C118" s="16"/>
      <c r="D118" s="538" t="s">
        <v>194</v>
      </c>
      <c r="E118" s="538"/>
      <c r="F118" s="201">
        <f>SUM(F113,F114,F115,F116)</f>
        <v>0</v>
      </c>
    </row>
    <row r="119" spans="1:6" ht="11.25" customHeight="1">
      <c r="A119" s="16"/>
      <c r="B119" s="16"/>
      <c r="C119" s="16"/>
      <c r="D119" s="16"/>
      <c r="E119" s="16"/>
      <c r="F119" s="16"/>
    </row>
    <row r="120" spans="1:6" ht="15" customHeight="1">
      <c r="A120" s="16"/>
      <c r="B120" s="16"/>
      <c r="C120" s="16"/>
      <c r="D120" s="16"/>
      <c r="E120" s="16"/>
      <c r="F120" s="16"/>
    </row>
    <row r="121" spans="1:6" ht="11.25" customHeight="1">
      <c r="A121" s="16"/>
      <c r="B121" s="16"/>
      <c r="C121" s="16"/>
      <c r="D121" s="16"/>
      <c r="E121" s="16"/>
      <c r="F121" s="16"/>
    </row>
    <row r="122" spans="1:6" ht="15" customHeight="1">
      <c r="A122" s="16"/>
      <c r="B122" s="16"/>
      <c r="C122" s="16"/>
      <c r="D122" s="16"/>
      <c r="E122" s="16"/>
      <c r="F122" s="16"/>
    </row>
    <row r="123" spans="1:6" ht="11.25" customHeight="1">
      <c r="A123" s="16"/>
      <c r="B123" s="16"/>
      <c r="C123" s="16"/>
      <c r="D123" s="16"/>
      <c r="E123" s="16"/>
      <c r="F123" s="16"/>
    </row>
    <row r="124" spans="1:6" ht="15" customHeight="1">
      <c r="A124" s="16"/>
      <c r="B124" s="16"/>
      <c r="C124" s="16"/>
      <c r="D124" s="16"/>
      <c r="E124" s="16"/>
      <c r="F124" s="16"/>
    </row>
    <row r="125" spans="1:6" ht="11.25" customHeight="1">
      <c r="A125" s="16"/>
      <c r="B125" s="16"/>
      <c r="C125" s="16"/>
      <c r="D125" s="16"/>
      <c r="E125" s="16"/>
      <c r="F125" s="16"/>
    </row>
    <row r="126" spans="1:6" ht="15" customHeight="1">
      <c r="A126" s="16"/>
      <c r="B126" s="16"/>
      <c r="C126" s="16"/>
      <c r="D126" s="16"/>
      <c r="E126" s="16"/>
      <c r="F126" s="16"/>
    </row>
    <row r="127" spans="1:6" ht="11.25" customHeight="1">
      <c r="A127" s="16"/>
      <c r="B127" s="16"/>
      <c r="C127" s="16"/>
      <c r="D127" s="16"/>
      <c r="E127" s="16"/>
      <c r="F127" s="16"/>
    </row>
    <row r="128" spans="1:6" ht="15" customHeight="1">
      <c r="A128" s="16"/>
      <c r="B128" s="16"/>
      <c r="C128" s="16"/>
      <c r="D128" s="16"/>
      <c r="E128" s="16"/>
      <c r="F128" s="16"/>
    </row>
    <row r="129" spans="1:6" ht="15" customHeight="1">
      <c r="A129" s="16"/>
      <c r="B129" s="16"/>
      <c r="C129" s="16"/>
      <c r="D129" s="16"/>
      <c r="E129" s="16"/>
      <c r="F129" s="16"/>
    </row>
    <row r="130" spans="1:6" ht="15" customHeight="1">
      <c r="A130" s="16"/>
      <c r="B130" s="16"/>
      <c r="C130" s="16"/>
      <c r="D130" s="16"/>
      <c r="E130" s="16"/>
      <c r="F130" s="16"/>
    </row>
    <row r="131" spans="1:6" ht="15" customHeight="1">
      <c r="A131" s="16"/>
      <c r="B131" s="16"/>
      <c r="C131" s="16"/>
      <c r="D131" s="16"/>
      <c r="E131" s="16"/>
      <c r="F131" s="16"/>
    </row>
    <row r="132" spans="1:6" ht="11.25" customHeight="1">
      <c r="A132" s="16"/>
      <c r="B132" s="16"/>
      <c r="C132" s="16"/>
      <c r="D132" s="16"/>
      <c r="E132" s="16"/>
      <c r="F132" s="16"/>
    </row>
    <row r="133" spans="1:6" ht="15" customHeight="1">
      <c r="A133" s="16"/>
      <c r="B133" s="16"/>
      <c r="C133" s="16"/>
      <c r="D133" s="16"/>
      <c r="E133" s="16"/>
      <c r="F133" s="16"/>
    </row>
    <row r="134" spans="1:6" ht="15" customHeight="1">
      <c r="A134" s="16"/>
      <c r="B134" s="16"/>
      <c r="C134" s="16"/>
      <c r="D134" s="16"/>
      <c r="E134" s="16"/>
      <c r="F134" s="16"/>
    </row>
    <row r="135" spans="1:6" ht="15" customHeight="1">
      <c r="A135" s="16"/>
      <c r="B135" s="16"/>
      <c r="C135" s="16"/>
      <c r="D135" s="16"/>
      <c r="E135" s="16"/>
      <c r="F135" s="16"/>
    </row>
    <row r="136" spans="1:6" ht="15" customHeight="1">
      <c r="A136" s="16"/>
      <c r="B136" s="16"/>
      <c r="C136" s="16"/>
      <c r="D136" s="16"/>
      <c r="E136" s="16"/>
      <c r="F136" s="16"/>
    </row>
    <row r="137" spans="1:6" ht="15" customHeight="1">
      <c r="A137" s="16"/>
      <c r="B137" s="16"/>
      <c r="C137" s="16"/>
      <c r="D137" s="16"/>
      <c r="E137" s="16"/>
      <c r="F137" s="16"/>
    </row>
    <row r="138" spans="1:6" ht="15" customHeight="1">
      <c r="A138" s="16"/>
      <c r="B138" s="16"/>
      <c r="C138" s="16"/>
      <c r="D138" s="16"/>
      <c r="E138" s="16"/>
      <c r="F138" s="16"/>
    </row>
    <row r="139" spans="1:6" ht="33.75" customHeight="1">
      <c r="A139" s="16"/>
      <c r="B139" s="16"/>
      <c r="C139" s="16"/>
      <c r="D139" s="16"/>
      <c r="E139" s="16"/>
      <c r="F139" s="16"/>
    </row>
    <row r="140" spans="1:6" ht="15" customHeight="1">
      <c r="A140" s="16"/>
      <c r="B140" s="16"/>
      <c r="C140" s="16"/>
      <c r="D140" s="16"/>
      <c r="E140" s="16"/>
      <c r="F140" s="16"/>
    </row>
    <row r="141" spans="1:6" ht="15" customHeight="1">
      <c r="A141" s="16"/>
      <c r="B141" s="16"/>
      <c r="C141" s="16"/>
      <c r="D141" s="16"/>
      <c r="E141" s="16"/>
      <c r="F141" s="16"/>
    </row>
    <row r="142" spans="1:6" ht="15" customHeight="1">
      <c r="A142" s="16"/>
      <c r="B142" s="16"/>
      <c r="C142" s="16"/>
      <c r="D142" s="16"/>
      <c r="E142" s="16"/>
      <c r="F142" s="16"/>
    </row>
    <row r="143" spans="1:6" ht="15" customHeight="1">
      <c r="A143" s="16"/>
      <c r="B143" s="16"/>
      <c r="C143" s="16"/>
      <c r="D143" s="16"/>
      <c r="E143" s="16"/>
      <c r="F143" s="16"/>
    </row>
    <row r="144" spans="1:6" ht="15" customHeight="1">
      <c r="A144" s="16"/>
      <c r="B144" s="16"/>
      <c r="C144" s="16"/>
      <c r="D144" s="16"/>
      <c r="E144" s="16"/>
      <c r="F144" s="16"/>
    </row>
    <row r="145" spans="1:6" ht="15" customHeight="1">
      <c r="A145" s="16"/>
      <c r="B145" s="16"/>
      <c r="C145" s="16"/>
      <c r="D145" s="16"/>
      <c r="E145" s="16"/>
      <c r="F145" s="16"/>
    </row>
    <row r="146" spans="1:6" ht="15" customHeight="1">
      <c r="A146" s="16"/>
      <c r="B146" s="16"/>
      <c r="C146" s="16"/>
      <c r="D146" s="16"/>
      <c r="E146" s="16"/>
      <c r="F146" s="16"/>
    </row>
    <row r="147" spans="1:6" ht="15" customHeight="1">
      <c r="A147" s="16"/>
      <c r="B147" s="16"/>
      <c r="C147" s="16"/>
      <c r="D147" s="16"/>
      <c r="E147" s="16"/>
      <c r="F147" s="16"/>
    </row>
    <row r="148" spans="1:6" ht="15" customHeight="1">
      <c r="A148" s="16"/>
      <c r="B148" s="16"/>
      <c r="C148" s="16"/>
      <c r="D148" s="16"/>
      <c r="E148" s="16"/>
      <c r="F148" s="16"/>
    </row>
    <row r="149" spans="1:6" ht="15" customHeight="1">
      <c r="A149" s="16"/>
      <c r="B149" s="16"/>
      <c r="C149" s="16"/>
      <c r="D149" s="16"/>
      <c r="E149" s="16"/>
      <c r="F149" s="16"/>
    </row>
    <row r="150" spans="1:6" ht="15" customHeight="1">
      <c r="A150" s="16"/>
      <c r="B150" s="16"/>
      <c r="C150" s="16"/>
      <c r="D150" s="16"/>
      <c r="E150" s="16"/>
      <c r="F150" s="16"/>
    </row>
    <row r="151" spans="1:6" ht="15" customHeight="1">
      <c r="A151" s="16"/>
      <c r="B151" s="16"/>
      <c r="C151" s="16"/>
      <c r="D151" s="16"/>
      <c r="E151" s="16"/>
      <c r="F151" s="16"/>
    </row>
    <row r="152" spans="1:6" ht="15" customHeight="1">
      <c r="A152" s="16"/>
      <c r="B152" s="16"/>
      <c r="C152" s="16"/>
      <c r="D152" s="16"/>
      <c r="E152" s="16"/>
      <c r="F152" s="16"/>
    </row>
    <row r="153" spans="1:6" ht="15" customHeight="1">
      <c r="A153" s="16"/>
      <c r="B153" s="16"/>
      <c r="C153" s="16"/>
      <c r="D153" s="16"/>
      <c r="E153" s="16"/>
      <c r="F153" s="16"/>
    </row>
    <row r="154" spans="1:6" ht="15" customHeight="1">
      <c r="A154" s="16"/>
      <c r="B154" s="16"/>
      <c r="C154" s="16"/>
      <c r="D154" s="16"/>
      <c r="E154" s="16"/>
      <c r="F154" s="16"/>
    </row>
    <row r="155" spans="1:6" ht="15" customHeight="1">
      <c r="A155" s="16"/>
      <c r="B155" s="16"/>
      <c r="C155" s="16"/>
      <c r="D155" s="16"/>
      <c r="E155" s="16"/>
      <c r="F155" s="16"/>
    </row>
    <row r="156" spans="1:6" ht="15" customHeight="1">
      <c r="A156" s="16"/>
      <c r="B156" s="16"/>
      <c r="C156" s="16"/>
      <c r="D156" s="16"/>
      <c r="E156" s="16"/>
      <c r="F156" s="16"/>
    </row>
    <row r="157" spans="1:6" ht="15" customHeight="1">
      <c r="A157" s="16"/>
      <c r="B157" s="16"/>
      <c r="C157" s="16"/>
      <c r="D157" s="16"/>
      <c r="E157" s="16"/>
      <c r="F157" s="16"/>
    </row>
    <row r="158" spans="1:6" ht="15" customHeight="1">
      <c r="A158" s="16"/>
      <c r="B158" s="16"/>
      <c r="C158" s="16"/>
      <c r="D158" s="16"/>
      <c r="E158" s="16"/>
      <c r="F158" s="16"/>
    </row>
    <row r="159" spans="1:6" ht="15.75" customHeight="1">
      <c r="A159" s="16"/>
      <c r="B159" s="16"/>
      <c r="C159" s="16"/>
      <c r="D159" s="16"/>
      <c r="E159" s="16"/>
      <c r="F159" s="16"/>
    </row>
    <row r="160" spans="2:6" ht="15.75">
      <c r="B160" s="20"/>
      <c r="C160" s="20"/>
      <c r="F160" s="21"/>
    </row>
    <row r="161" spans="2:6" ht="15.75">
      <c r="B161" s="20"/>
      <c r="C161" s="20"/>
      <c r="F161" s="21"/>
    </row>
    <row r="170" ht="15.75" customHeight="1"/>
  </sheetData>
  <sheetProtection/>
  <mergeCells count="11">
    <mergeCell ref="B116:D116"/>
    <mergeCell ref="D118:E118"/>
    <mergeCell ref="B72:C72"/>
    <mergeCell ref="B75:D75"/>
    <mergeCell ref="B113:C113"/>
    <mergeCell ref="B114:C114"/>
    <mergeCell ref="A1:F1"/>
    <mergeCell ref="B16:C16"/>
    <mergeCell ref="B50:C50"/>
    <mergeCell ref="B53:D53"/>
    <mergeCell ref="B115:C11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zoomScalePageLayoutView="0" workbookViewId="0" topLeftCell="B21249">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217"/>
  <sheetViews>
    <sheetView zoomScalePageLayoutView="0" workbookViewId="0" topLeftCell="A166">
      <selection activeCell="F93" sqref="F93"/>
    </sheetView>
  </sheetViews>
  <sheetFormatPr defaultColWidth="9.140625" defaultRowHeight="12.75"/>
  <cols>
    <col min="1" max="1" width="7.7109375" style="2" customWidth="1"/>
    <col min="2" max="2" width="45.421875" style="1" customWidth="1"/>
    <col min="3" max="3" width="8.421875" style="7" customWidth="1"/>
    <col min="4" max="4" width="12.28125" style="6" customWidth="1"/>
    <col min="5" max="5" width="12.140625" style="3" customWidth="1"/>
    <col min="6" max="6" width="17.57421875" style="8" customWidth="1"/>
    <col min="7" max="16384" width="9.140625" style="3" customWidth="1"/>
  </cols>
  <sheetData>
    <row r="1" spans="1:6" s="4" customFormat="1" ht="20.25" customHeight="1">
      <c r="A1" s="521" t="s">
        <v>450</v>
      </c>
      <c r="B1" s="521"/>
      <c r="C1" s="521"/>
      <c r="D1" s="521"/>
      <c r="E1" s="521"/>
      <c r="F1" s="521"/>
    </row>
    <row r="2" spans="1:6" s="9" customFormat="1" ht="15.75" customHeight="1">
      <c r="A2" s="10"/>
      <c r="B2" s="12" t="s">
        <v>86</v>
      </c>
      <c r="C2" s="18" t="s">
        <v>56</v>
      </c>
      <c r="D2" s="25" t="s">
        <v>57</v>
      </c>
      <c r="E2" s="26" t="s">
        <v>87</v>
      </c>
      <c r="F2" s="27" t="s">
        <v>88</v>
      </c>
    </row>
    <row r="3" spans="1:6" s="9" customFormat="1" ht="19.5" customHeight="1">
      <c r="A3" s="18">
        <v>1</v>
      </c>
      <c r="B3" s="43" t="s">
        <v>451</v>
      </c>
      <c r="C3" s="44"/>
      <c r="D3" s="45"/>
      <c r="E3" s="46"/>
      <c r="F3" s="47"/>
    </row>
    <row r="4" spans="1:6" ht="60.75" customHeight="1">
      <c r="A4" s="28">
        <v>1.1</v>
      </c>
      <c r="B4" s="157" t="s">
        <v>452</v>
      </c>
      <c r="C4" s="49" t="s">
        <v>100</v>
      </c>
      <c r="D4" s="51">
        <v>523</v>
      </c>
      <c r="E4" s="32"/>
      <c r="F4" s="32"/>
    </row>
    <row r="5" spans="1:6" ht="13.5" customHeight="1">
      <c r="A5" s="23"/>
      <c r="B5" s="29"/>
      <c r="C5" s="23"/>
      <c r="D5" s="23"/>
      <c r="E5" s="33"/>
      <c r="F5" s="33"/>
    </row>
    <row r="6" spans="1:6" ht="61.5" customHeight="1">
      <c r="A6" s="28">
        <v>1.2</v>
      </c>
      <c r="B6" s="157" t="s">
        <v>453</v>
      </c>
      <c r="C6" s="49" t="s">
        <v>100</v>
      </c>
      <c r="D6" s="51">
        <v>140</v>
      </c>
      <c r="E6" s="32"/>
      <c r="F6" s="32"/>
    </row>
    <row r="7" spans="1:6" ht="12.75" customHeight="1">
      <c r="A7" s="23"/>
      <c r="B7" s="29"/>
      <c r="C7" s="23"/>
      <c r="D7" s="23"/>
      <c r="E7" s="33"/>
      <c r="F7" s="33"/>
    </row>
    <row r="8" spans="1:6" ht="46.5" customHeight="1">
      <c r="A8" s="17">
        <v>1.3</v>
      </c>
      <c r="B8" s="157" t="s">
        <v>454</v>
      </c>
      <c r="C8" s="55" t="s">
        <v>121</v>
      </c>
      <c r="D8" s="19">
        <v>160</v>
      </c>
      <c r="E8" s="34"/>
      <c r="F8" s="32"/>
    </row>
    <row r="9" spans="1:6" ht="12.75" customHeight="1">
      <c r="A9" s="23"/>
      <c r="B9" s="29"/>
      <c r="C9" s="23"/>
      <c r="D9" s="23"/>
      <c r="E9" s="33"/>
      <c r="F9" s="33"/>
    </row>
    <row r="10" spans="1:6" ht="90" customHeight="1">
      <c r="A10" s="17">
        <v>1.4</v>
      </c>
      <c r="B10" s="157" t="s">
        <v>455</v>
      </c>
      <c r="C10" s="55" t="s">
        <v>93</v>
      </c>
      <c r="D10" s="56">
        <v>109</v>
      </c>
      <c r="E10" s="34"/>
      <c r="F10" s="32"/>
    </row>
    <row r="11" spans="1:6" ht="12.75" customHeight="1">
      <c r="A11" s="23"/>
      <c r="B11" s="29"/>
      <c r="C11" s="23"/>
      <c r="D11" s="23"/>
      <c r="E11" s="33"/>
      <c r="F11" s="33"/>
    </row>
    <row r="12" spans="1:6" ht="93" customHeight="1">
      <c r="A12" s="17">
        <v>1.5</v>
      </c>
      <c r="B12" s="157" t="s">
        <v>456</v>
      </c>
      <c r="C12" s="55" t="s">
        <v>93</v>
      </c>
      <c r="D12" s="56">
        <v>860</v>
      </c>
      <c r="E12" s="34"/>
      <c r="F12" s="32"/>
    </row>
    <row r="13" spans="1:6" ht="12.75" customHeight="1">
      <c r="A13" s="23"/>
      <c r="B13" s="29"/>
      <c r="C13" s="23"/>
      <c r="D13" s="23"/>
      <c r="E13" s="33"/>
      <c r="F13" s="33"/>
    </row>
    <row r="14" spans="1:6" ht="29.25" customHeight="1">
      <c r="A14" s="17">
        <v>1.6</v>
      </c>
      <c r="B14" s="157" t="s">
        <v>457</v>
      </c>
      <c r="C14" s="55" t="s">
        <v>93</v>
      </c>
      <c r="D14" s="56">
        <v>70</v>
      </c>
      <c r="E14" s="34"/>
      <c r="F14" s="32"/>
    </row>
    <row r="15" spans="1:6" ht="13.5" customHeight="1">
      <c r="A15" s="23"/>
      <c r="B15" s="29"/>
      <c r="C15" s="23"/>
      <c r="D15" s="23"/>
      <c r="E15" s="33"/>
      <c r="F15" s="33"/>
    </row>
    <row r="16" spans="1:6" ht="62.25" customHeight="1">
      <c r="A16" s="17">
        <v>1.7</v>
      </c>
      <c r="B16" s="157" t="s">
        <v>458</v>
      </c>
      <c r="C16" s="55" t="s">
        <v>93</v>
      </c>
      <c r="D16" s="56">
        <v>128</v>
      </c>
      <c r="E16" s="34"/>
      <c r="F16" s="32"/>
    </row>
    <row r="17" spans="1:6" ht="12" customHeight="1">
      <c r="A17" s="23"/>
      <c r="B17" s="29"/>
      <c r="C17" s="23"/>
      <c r="D17" s="23"/>
      <c r="E17" s="33"/>
      <c r="F17" s="33"/>
    </row>
    <row r="18" spans="1:6" ht="49.5" customHeight="1">
      <c r="A18" s="17">
        <v>1.8</v>
      </c>
      <c r="B18" s="157" t="s">
        <v>459</v>
      </c>
      <c r="C18" s="55" t="s">
        <v>93</v>
      </c>
      <c r="D18" s="56">
        <v>66</v>
      </c>
      <c r="E18" s="34"/>
      <c r="F18" s="32"/>
    </row>
    <row r="19" spans="1:6" ht="12" customHeight="1">
      <c r="A19" s="23"/>
      <c r="B19" s="29"/>
      <c r="C19" s="23"/>
      <c r="D19" s="23"/>
      <c r="E19" s="33"/>
      <c r="F19" s="33"/>
    </row>
    <row r="20" spans="1:6" ht="60.75" customHeight="1">
      <c r="A20" s="17">
        <v>1.9</v>
      </c>
      <c r="B20" s="157" t="s">
        <v>460</v>
      </c>
      <c r="C20" s="55" t="s">
        <v>93</v>
      </c>
      <c r="D20" s="56">
        <v>42</v>
      </c>
      <c r="E20" s="34"/>
      <c r="F20" s="32"/>
    </row>
    <row r="21" spans="1:6" ht="12.75" customHeight="1">
      <c r="A21" s="23"/>
      <c r="B21" s="29"/>
      <c r="C21" s="23"/>
      <c r="D21" s="23"/>
      <c r="E21" s="33"/>
      <c r="F21" s="33"/>
    </row>
    <row r="22" spans="1:6" ht="60" customHeight="1">
      <c r="A22" s="22">
        <v>1.1</v>
      </c>
      <c r="B22" s="157" t="s">
        <v>461</v>
      </c>
      <c r="C22" s="55" t="s">
        <v>93</v>
      </c>
      <c r="D22" s="56">
        <v>55</v>
      </c>
      <c r="E22" s="34"/>
      <c r="F22" s="32"/>
    </row>
    <row r="23" spans="1:6" s="9" customFormat="1" ht="12.75" customHeight="1">
      <c r="A23" s="23"/>
      <c r="B23" s="29"/>
      <c r="C23" s="23"/>
      <c r="D23" s="23"/>
      <c r="E23" s="33"/>
      <c r="F23" s="33"/>
    </row>
    <row r="24" spans="1:6" s="9" customFormat="1" ht="45" customHeight="1">
      <c r="A24" s="22">
        <v>1.11</v>
      </c>
      <c r="B24" s="157" t="s">
        <v>462</v>
      </c>
      <c r="C24" s="55" t="s">
        <v>107</v>
      </c>
      <c r="D24" s="183">
        <v>1635</v>
      </c>
      <c r="E24" s="34"/>
      <c r="F24" s="32"/>
    </row>
    <row r="25" spans="1:6" s="9" customFormat="1" ht="12.75" customHeight="1">
      <c r="A25" s="23"/>
      <c r="B25" s="29"/>
      <c r="C25" s="23"/>
      <c r="D25" s="23"/>
      <c r="E25" s="33"/>
      <c r="F25" s="33"/>
    </row>
    <row r="26" spans="1:6" s="9" customFormat="1" ht="46.5" customHeight="1">
      <c r="A26" s="22">
        <v>1.12</v>
      </c>
      <c r="B26" s="157" t="s">
        <v>463</v>
      </c>
      <c r="C26" s="55" t="s">
        <v>121</v>
      </c>
      <c r="D26" s="223">
        <v>527</v>
      </c>
      <c r="E26" s="34"/>
      <c r="F26" s="32"/>
    </row>
    <row r="27" spans="1:6" s="9" customFormat="1" ht="12.75" customHeight="1">
      <c r="A27" s="23"/>
      <c r="B27" s="29"/>
      <c r="C27" s="23"/>
      <c r="D27" s="23"/>
      <c r="E27" s="33"/>
      <c r="F27" s="33"/>
    </row>
    <row r="28" spans="1:6" s="9" customFormat="1" ht="15.75" customHeight="1">
      <c r="A28" s="22">
        <v>1.13</v>
      </c>
      <c r="B28" s="157" t="s">
        <v>464</v>
      </c>
      <c r="C28" s="55" t="s">
        <v>100</v>
      </c>
      <c r="D28" s="56">
        <v>1055</v>
      </c>
      <c r="E28" s="34"/>
      <c r="F28" s="32"/>
    </row>
    <row r="29" spans="1:6" s="9" customFormat="1" ht="13.5" customHeight="1">
      <c r="A29" s="23"/>
      <c r="B29" s="29"/>
      <c r="C29" s="23"/>
      <c r="D29" s="23"/>
      <c r="E29" s="33"/>
      <c r="F29" s="33"/>
    </row>
    <row r="30" spans="1:6" s="9" customFormat="1" ht="61.5" customHeight="1">
      <c r="A30" s="22">
        <v>1.14</v>
      </c>
      <c r="B30" s="29" t="s">
        <v>465</v>
      </c>
      <c r="C30" s="55" t="s">
        <v>100</v>
      </c>
      <c r="D30" s="56">
        <v>40</v>
      </c>
      <c r="E30" s="34"/>
      <c r="F30" s="32"/>
    </row>
    <row r="31" spans="1:6" s="9" customFormat="1" ht="12" customHeight="1">
      <c r="A31" s="23"/>
      <c r="B31" s="29"/>
      <c r="C31" s="23"/>
      <c r="D31" s="23"/>
      <c r="E31" s="33"/>
      <c r="F31" s="33"/>
    </row>
    <row r="32" spans="1:6" s="9" customFormat="1" ht="60.75" customHeight="1">
      <c r="A32" s="22">
        <v>1.15</v>
      </c>
      <c r="B32" s="29" t="s">
        <v>466</v>
      </c>
      <c r="C32" s="55" t="s">
        <v>100</v>
      </c>
      <c r="D32" s="56">
        <v>66</v>
      </c>
      <c r="E32" s="34"/>
      <c r="F32" s="32"/>
    </row>
    <row r="33" spans="1:6" s="9" customFormat="1" ht="11.25" customHeight="1">
      <c r="A33" s="23"/>
      <c r="B33" s="29"/>
      <c r="C33" s="23"/>
      <c r="D33" s="23"/>
      <c r="E33" s="33"/>
      <c r="F33" s="33"/>
    </row>
    <row r="34" spans="1:6" s="9" customFormat="1" ht="32.25" customHeight="1">
      <c r="A34" s="22">
        <v>1.16</v>
      </c>
      <c r="B34" s="157" t="s">
        <v>467</v>
      </c>
      <c r="C34" s="55" t="s">
        <v>107</v>
      </c>
      <c r="D34" s="183">
        <v>1900</v>
      </c>
      <c r="E34" s="34"/>
      <c r="F34" s="32"/>
    </row>
    <row r="35" spans="1:6" s="9" customFormat="1" ht="12.75" customHeight="1">
      <c r="A35" s="23"/>
      <c r="B35" s="29"/>
      <c r="C35" s="23"/>
      <c r="D35" s="23"/>
      <c r="E35" s="33"/>
      <c r="F35" s="33"/>
    </row>
    <row r="36" spans="1:6" s="9" customFormat="1" ht="18" customHeight="1">
      <c r="A36" s="22">
        <v>1.17</v>
      </c>
      <c r="B36" s="157" t="s">
        <v>468</v>
      </c>
      <c r="C36" s="55" t="s">
        <v>90</v>
      </c>
      <c r="D36" s="223">
        <v>1</v>
      </c>
      <c r="E36" s="34"/>
      <c r="F36" s="32"/>
    </row>
    <row r="37" spans="1:6" s="9" customFormat="1" ht="12.75" customHeight="1">
      <c r="A37" s="23"/>
      <c r="B37" s="29"/>
      <c r="C37" s="23"/>
      <c r="D37" s="23"/>
      <c r="E37" s="33"/>
      <c r="F37" s="33"/>
    </row>
    <row r="38" spans="1:6" s="9" customFormat="1" ht="12.75" customHeight="1">
      <c r="A38" s="23"/>
      <c r="B38" s="29"/>
      <c r="C38" s="23"/>
      <c r="D38" s="23"/>
      <c r="E38" s="33"/>
      <c r="F38" s="33"/>
    </row>
    <row r="39" spans="1:6" s="9" customFormat="1" ht="17.25" customHeight="1">
      <c r="A39" s="13"/>
      <c r="B39" s="530" t="s">
        <v>451</v>
      </c>
      <c r="C39" s="530"/>
      <c r="D39" s="14"/>
      <c r="E39" s="52"/>
      <c r="F39" s="15">
        <f>SUM(F4,F6,F8,F10,F12,F14,F16,F18,F20,F22,F24,F26,F28,F30,F32,F34,F36)</f>
        <v>0</v>
      </c>
    </row>
    <row r="40" spans="1:6" s="9" customFormat="1" ht="12.75" customHeight="1">
      <c r="A40" s="23"/>
      <c r="B40" s="29"/>
      <c r="C40" s="23"/>
      <c r="D40" s="23"/>
      <c r="E40" s="33"/>
      <c r="F40" s="33"/>
    </row>
    <row r="41" spans="1:6" s="9" customFormat="1" ht="12.75" customHeight="1">
      <c r="A41" s="23"/>
      <c r="B41" s="29"/>
      <c r="C41" s="23"/>
      <c r="D41" s="23"/>
      <c r="E41" s="33"/>
      <c r="F41" s="33"/>
    </row>
    <row r="42" spans="1:6" ht="18.75" customHeight="1">
      <c r="A42" s="16">
        <v>2</v>
      </c>
      <c r="B42" s="539" t="s">
        <v>469</v>
      </c>
      <c r="C42" s="539"/>
      <c r="D42" s="539"/>
      <c r="E42" s="52"/>
      <c r="F42" s="54"/>
    </row>
    <row r="43" ht="10.5" customHeight="1"/>
    <row r="44" spans="1:6" ht="17.25" customHeight="1">
      <c r="A44" s="18">
        <v>2.1</v>
      </c>
      <c r="B44" s="12" t="s">
        <v>89</v>
      </c>
      <c r="C44" s="44"/>
      <c r="D44" s="45"/>
      <c r="E44" s="46"/>
      <c r="F44" s="47"/>
    </row>
    <row r="45" spans="1:6" ht="31.5" customHeight="1">
      <c r="A45" s="28" t="s">
        <v>470</v>
      </c>
      <c r="B45" s="157" t="s">
        <v>471</v>
      </c>
      <c r="C45" s="11" t="s">
        <v>90</v>
      </c>
      <c r="D45" s="224">
        <v>1</v>
      </c>
      <c r="E45" s="187"/>
      <c r="F45" s="187"/>
    </row>
    <row r="46" spans="1:6" ht="12" customHeight="1">
      <c r="A46" s="28"/>
      <c r="B46" s="157"/>
      <c r="C46" s="11"/>
      <c r="D46" s="224"/>
      <c r="E46" s="187"/>
      <c r="F46" s="187"/>
    </row>
    <row r="47" spans="1:6" ht="30.75" customHeight="1">
      <c r="A47" s="28" t="s">
        <v>472</v>
      </c>
      <c r="B47" s="157" t="s">
        <v>91</v>
      </c>
      <c r="C47" s="11" t="s">
        <v>90</v>
      </c>
      <c r="D47" s="224">
        <v>1</v>
      </c>
      <c r="E47" s="187"/>
      <c r="F47" s="187"/>
    </row>
    <row r="48" spans="1:6" ht="12" customHeight="1">
      <c r="A48" s="28"/>
      <c r="B48" s="48"/>
      <c r="C48" s="49"/>
      <c r="D48" s="51"/>
      <c r="E48" s="187"/>
      <c r="F48" s="187"/>
    </row>
    <row r="49" spans="1:6" ht="44.25" customHeight="1">
      <c r="A49" s="28" t="s">
        <v>473</v>
      </c>
      <c r="B49" s="157" t="s">
        <v>474</v>
      </c>
      <c r="C49" s="11" t="s">
        <v>90</v>
      </c>
      <c r="D49" s="224">
        <v>1</v>
      </c>
      <c r="E49" s="187"/>
      <c r="F49" s="187"/>
    </row>
    <row r="50" spans="1:6" ht="12" customHeight="1">
      <c r="A50" s="28"/>
      <c r="B50" s="48"/>
      <c r="C50" s="49"/>
      <c r="D50" s="51"/>
      <c r="E50" s="187"/>
      <c r="F50" s="187"/>
    </row>
    <row r="51" spans="1:6" ht="12" customHeight="1">
      <c r="A51" s="28"/>
      <c r="B51" s="48"/>
      <c r="C51" s="49"/>
      <c r="D51" s="51"/>
      <c r="E51" s="187"/>
      <c r="F51" s="187"/>
    </row>
    <row r="52" spans="1:6" ht="16.5" customHeight="1">
      <c r="A52" s="13"/>
      <c r="B52" s="530" t="s">
        <v>475</v>
      </c>
      <c r="C52" s="530"/>
      <c r="D52" s="14"/>
      <c r="E52" s="158"/>
      <c r="F52" s="225">
        <f>SUM(F45,F47,F49)</f>
        <v>0</v>
      </c>
    </row>
    <row r="53" spans="1:6" ht="13.5" customHeight="1">
      <c r="A53"/>
      <c r="B53"/>
      <c r="C53"/>
      <c r="D53"/>
      <c r="E53"/>
      <c r="F53"/>
    </row>
    <row r="54" ht="12" customHeight="1"/>
    <row r="55" spans="1:6" ht="17.25" customHeight="1">
      <c r="A55" s="16">
        <v>2.2</v>
      </c>
      <c r="B55" s="538" t="s">
        <v>115</v>
      </c>
      <c r="C55" s="538"/>
      <c r="D55" s="538"/>
      <c r="E55" s="52"/>
      <c r="F55" s="54"/>
    </row>
    <row r="56" ht="12" customHeight="1"/>
    <row r="57" spans="1:6" ht="60" customHeight="1">
      <c r="A57" s="17" t="s">
        <v>476</v>
      </c>
      <c r="B57" s="157" t="s">
        <v>414</v>
      </c>
      <c r="C57" s="55" t="s">
        <v>100</v>
      </c>
      <c r="D57" s="56">
        <v>50</v>
      </c>
      <c r="E57" s="56"/>
      <c r="F57" s="187"/>
    </row>
    <row r="58" spans="3:6" ht="12" customHeight="1">
      <c r="C58" s="60"/>
      <c r="D58" s="61"/>
      <c r="E58" s="186"/>
      <c r="F58" s="186"/>
    </row>
    <row r="59" spans="1:6" ht="31.5" customHeight="1">
      <c r="A59" s="17" t="s">
        <v>477</v>
      </c>
      <c r="B59" s="157" t="s">
        <v>118</v>
      </c>
      <c r="C59" s="55" t="s">
        <v>90</v>
      </c>
      <c r="D59" s="19">
        <v>1</v>
      </c>
      <c r="E59" s="56"/>
      <c r="F59" s="187"/>
    </row>
    <row r="60" spans="3:6" ht="13.5" customHeight="1">
      <c r="C60" s="60"/>
      <c r="D60" s="62"/>
      <c r="E60" s="186"/>
      <c r="F60" s="186"/>
    </row>
    <row r="61" spans="1:6" ht="31.5" customHeight="1">
      <c r="A61" s="65" t="s">
        <v>478</v>
      </c>
      <c r="B61" s="57" t="s">
        <v>120</v>
      </c>
      <c r="C61" s="49" t="s">
        <v>121</v>
      </c>
      <c r="D61" s="66">
        <v>1</v>
      </c>
      <c r="E61" s="186"/>
      <c r="F61" s="187"/>
    </row>
    <row r="62" spans="5:6" ht="12" customHeight="1">
      <c r="E62" s="186"/>
      <c r="F62" s="186"/>
    </row>
    <row r="63" spans="1:6" ht="17.25" customHeight="1">
      <c r="A63" s="65" t="s">
        <v>479</v>
      </c>
      <c r="B63" s="57" t="s">
        <v>480</v>
      </c>
      <c r="C63" s="49" t="s">
        <v>121</v>
      </c>
      <c r="D63" s="66">
        <v>2</v>
      </c>
      <c r="E63" s="186"/>
      <c r="F63" s="187"/>
    </row>
    <row r="64" ht="13.5" customHeight="1"/>
    <row r="65" ht="13.5" customHeight="1"/>
    <row r="66" spans="1:6" ht="16.5" customHeight="1">
      <c r="A66" s="13"/>
      <c r="B66" s="530" t="s">
        <v>481</v>
      </c>
      <c r="C66" s="530"/>
      <c r="D66" s="14"/>
      <c r="E66" s="52"/>
      <c r="F66" s="15">
        <f>SUM(F57,F59,F61,F63)</f>
        <v>0</v>
      </c>
    </row>
    <row r="67" ht="12" customHeight="1"/>
    <row r="68" ht="12" customHeight="1"/>
    <row r="69" spans="1:6" ht="15.75" customHeight="1">
      <c r="A69" s="16">
        <v>2.3</v>
      </c>
      <c r="B69" s="538" t="s">
        <v>198</v>
      </c>
      <c r="C69" s="538"/>
      <c r="D69" s="538"/>
      <c r="E69" s="52"/>
      <c r="F69" s="54"/>
    </row>
    <row r="70" ht="10.5" customHeight="1"/>
    <row r="71" spans="5:6" ht="12" customHeight="1">
      <c r="E71" s="189"/>
      <c r="F71" s="189"/>
    </row>
    <row r="72" spans="1:6" ht="48" customHeight="1">
      <c r="A72" s="17" t="s">
        <v>482</v>
      </c>
      <c r="B72" s="182" t="s">
        <v>483</v>
      </c>
      <c r="C72" s="55" t="s">
        <v>121</v>
      </c>
      <c r="D72" s="19">
        <v>4</v>
      </c>
      <c r="E72" s="183"/>
      <c r="F72" s="32"/>
    </row>
    <row r="73" spans="1:6" ht="12.75" customHeight="1">
      <c r="A73" s="17"/>
      <c r="B73" s="182"/>
      <c r="C73" s="55"/>
      <c r="D73" s="19"/>
      <c r="E73" s="183"/>
      <c r="F73" s="183"/>
    </row>
    <row r="74" spans="1:6" ht="33" customHeight="1">
      <c r="A74" s="17" t="s">
        <v>484</v>
      </c>
      <c r="B74" s="182" t="s">
        <v>127</v>
      </c>
      <c r="C74" s="55" t="s">
        <v>100</v>
      </c>
      <c r="D74" s="56">
        <v>60</v>
      </c>
      <c r="E74" s="183"/>
      <c r="F74" s="32"/>
    </row>
    <row r="75" spans="4:6" ht="12.75" customHeight="1">
      <c r="D75" s="155"/>
      <c r="E75" s="189"/>
      <c r="F75" s="189"/>
    </row>
    <row r="76" spans="1:6" ht="47.25" customHeight="1">
      <c r="A76" s="17" t="s">
        <v>485</v>
      </c>
      <c r="B76" s="157" t="s">
        <v>486</v>
      </c>
      <c r="C76" s="68" t="s">
        <v>107</v>
      </c>
      <c r="D76" s="69">
        <v>87</v>
      </c>
      <c r="E76" s="184"/>
      <c r="F76" s="32"/>
    </row>
    <row r="77" spans="1:6" ht="12" customHeight="1">
      <c r="A77" s="17"/>
      <c r="B77" s="157"/>
      <c r="C77" s="68"/>
      <c r="D77" s="69"/>
      <c r="E77" s="184"/>
      <c r="F77" s="184"/>
    </row>
    <row r="78" spans="1:6" ht="47.25" customHeight="1">
      <c r="A78" s="17" t="s">
        <v>487</v>
      </c>
      <c r="B78" s="157" t="s">
        <v>129</v>
      </c>
      <c r="C78" s="68" t="s">
        <v>121</v>
      </c>
      <c r="D78" s="69">
        <v>1</v>
      </c>
      <c r="E78" s="184"/>
      <c r="F78" s="32"/>
    </row>
    <row r="79" spans="1:6" ht="12.75" customHeight="1">
      <c r="A79" s="17"/>
      <c r="B79" s="157"/>
      <c r="C79" s="68"/>
      <c r="D79" s="69"/>
      <c r="E79" s="184"/>
      <c r="F79" s="184"/>
    </row>
    <row r="80" spans="1:6" ht="33" customHeight="1">
      <c r="A80" s="17" t="s">
        <v>488</v>
      </c>
      <c r="B80" s="157" t="s">
        <v>489</v>
      </c>
      <c r="C80" s="71" t="s">
        <v>100</v>
      </c>
      <c r="D80" s="69">
        <v>25</v>
      </c>
      <c r="E80" s="189"/>
      <c r="F80" s="32"/>
    </row>
    <row r="81" spans="1:6" ht="12" customHeight="1">
      <c r="A81" s="17"/>
      <c r="B81" s="157"/>
      <c r="C81" s="68"/>
      <c r="D81" s="69"/>
      <c r="E81" s="184"/>
      <c r="F81" s="184"/>
    </row>
    <row r="82" spans="1:6" ht="31.5" customHeight="1">
      <c r="A82" s="23" t="s">
        <v>490</v>
      </c>
      <c r="B82" s="157" t="s">
        <v>152</v>
      </c>
      <c r="C82" s="68" t="s">
        <v>121</v>
      </c>
      <c r="D82" s="74">
        <v>3</v>
      </c>
      <c r="E82" s="189"/>
      <c r="F82" s="32"/>
    </row>
    <row r="83" spans="1:6" ht="12.75" customHeight="1">
      <c r="A83" s="22"/>
      <c r="B83" s="157"/>
      <c r="C83" s="72"/>
      <c r="D83" s="74"/>
      <c r="E83" s="189"/>
      <c r="F83" s="189"/>
    </row>
    <row r="84" spans="1:6" ht="30">
      <c r="A84" s="22" t="s">
        <v>491</v>
      </c>
      <c r="B84" s="157" t="s">
        <v>153</v>
      </c>
      <c r="C84" s="68" t="s">
        <v>107</v>
      </c>
      <c r="D84" s="69">
        <v>9</v>
      </c>
      <c r="E84" s="189"/>
      <c r="F84" s="32"/>
    </row>
    <row r="85" spans="1:6" ht="12.75" customHeight="1">
      <c r="A85" s="22"/>
      <c r="B85" s="48"/>
      <c r="C85" s="72"/>
      <c r="D85" s="74"/>
      <c r="E85" s="186"/>
      <c r="F85" s="186"/>
    </row>
    <row r="86" spans="1:4" ht="12.75" customHeight="1">
      <c r="A86" s="22"/>
      <c r="B86" s="48"/>
      <c r="C86" s="72"/>
      <c r="D86" s="73"/>
    </row>
    <row r="87" spans="1:6" ht="60" customHeight="1">
      <c r="A87" s="489" t="s">
        <v>492</v>
      </c>
      <c r="B87" s="484" t="s">
        <v>360</v>
      </c>
      <c r="C87" s="485" t="s">
        <v>121</v>
      </c>
      <c r="D87" s="486">
        <v>1</v>
      </c>
      <c r="E87" s="487"/>
      <c r="F87" s="488"/>
    </row>
    <row r="88" spans="1:4" ht="12.75" customHeight="1">
      <c r="A88" s="22"/>
      <c r="B88" s="48"/>
      <c r="C88" s="72"/>
      <c r="D88" s="73"/>
    </row>
    <row r="89" spans="1:6" ht="30">
      <c r="A89" s="22" t="s">
        <v>493</v>
      </c>
      <c r="B89" s="48" t="s">
        <v>494</v>
      </c>
      <c r="C89" s="68" t="s">
        <v>121</v>
      </c>
      <c r="D89" s="74">
        <v>2</v>
      </c>
      <c r="E89" s="189"/>
      <c r="F89" s="32"/>
    </row>
    <row r="90" spans="1:4" ht="12.75" customHeight="1">
      <c r="A90" s="22"/>
      <c r="B90" s="48"/>
      <c r="C90" s="72"/>
      <c r="D90" s="73"/>
    </row>
    <row r="91" spans="1:6" ht="36" customHeight="1">
      <c r="A91" s="22" t="s">
        <v>495</v>
      </c>
      <c r="B91" s="48" t="s">
        <v>496</v>
      </c>
      <c r="C91" s="68" t="s">
        <v>121</v>
      </c>
      <c r="D91" s="74">
        <v>10</v>
      </c>
      <c r="E91" s="189"/>
      <c r="F91" s="32"/>
    </row>
    <row r="92" spans="1:4" ht="12.75" customHeight="1">
      <c r="A92" s="22"/>
      <c r="B92" s="48"/>
      <c r="C92" s="72"/>
      <c r="D92" s="73"/>
    </row>
    <row r="93" spans="1:6" ht="75">
      <c r="A93" s="22" t="s">
        <v>497</v>
      </c>
      <c r="B93" s="48" t="s">
        <v>498</v>
      </c>
      <c r="C93" s="68" t="s">
        <v>121</v>
      </c>
      <c r="D93" s="74">
        <v>10</v>
      </c>
      <c r="E93" s="189"/>
      <c r="F93" s="32"/>
    </row>
    <row r="94" spans="1:4" ht="12.75" customHeight="1">
      <c r="A94" s="22"/>
      <c r="B94" s="48"/>
      <c r="C94" s="72"/>
      <c r="D94" s="73"/>
    </row>
    <row r="95" spans="1:6" ht="48" customHeight="1">
      <c r="A95" s="22" t="s">
        <v>499</v>
      </c>
      <c r="B95" s="48" t="s">
        <v>500</v>
      </c>
      <c r="C95" s="68" t="s">
        <v>121</v>
      </c>
      <c r="D95" s="74">
        <v>2</v>
      </c>
      <c r="E95" s="189"/>
      <c r="F95" s="32"/>
    </row>
    <row r="96" spans="1:4" ht="12.75" customHeight="1">
      <c r="A96" s="22"/>
      <c r="B96" s="48"/>
      <c r="C96" s="72"/>
      <c r="D96" s="73"/>
    </row>
    <row r="97" spans="1:4" ht="13.5" customHeight="1">
      <c r="A97" s="22"/>
      <c r="B97" s="48"/>
      <c r="C97" s="72"/>
      <c r="D97" s="73"/>
    </row>
    <row r="98" spans="1:6" ht="77.25" customHeight="1">
      <c r="A98" s="22" t="s">
        <v>501</v>
      </c>
      <c r="B98" s="157" t="s">
        <v>502</v>
      </c>
      <c r="C98" s="68" t="s">
        <v>121</v>
      </c>
      <c r="D98" s="74">
        <v>1</v>
      </c>
      <c r="E98" s="189"/>
      <c r="F98" s="32"/>
    </row>
    <row r="99" spans="1:4" ht="13.5" customHeight="1">
      <c r="A99" s="22"/>
      <c r="B99" s="48"/>
      <c r="C99" s="72"/>
      <c r="D99" s="73"/>
    </row>
    <row r="100" spans="1:6" ht="19.5" customHeight="1">
      <c r="A100" s="22" t="s">
        <v>503</v>
      </c>
      <c r="B100" s="48" t="s">
        <v>504</v>
      </c>
      <c r="C100" s="68" t="s">
        <v>121</v>
      </c>
      <c r="D100" s="74">
        <v>1</v>
      </c>
      <c r="E100" s="189"/>
      <c r="F100" s="32"/>
    </row>
    <row r="101" spans="1:4" ht="13.5" customHeight="1">
      <c r="A101" s="22"/>
      <c r="B101" s="48"/>
      <c r="C101" s="72"/>
      <c r="D101" s="73"/>
    </row>
    <row r="102" spans="1:4" ht="12.75" customHeight="1">
      <c r="A102" s="22"/>
      <c r="B102" s="48"/>
      <c r="C102" s="72"/>
      <c r="D102" s="73"/>
    </row>
    <row r="103" spans="2:6" ht="17.25" customHeight="1">
      <c r="B103" s="530" t="s">
        <v>505</v>
      </c>
      <c r="C103" s="530"/>
      <c r="F103" s="15">
        <f>SUM(F72:F100)</f>
        <v>0</v>
      </c>
    </row>
    <row r="104" ht="13.5" customHeight="1"/>
    <row r="105" ht="13.5" customHeight="1"/>
    <row r="106" spans="2:6" ht="17.25" customHeight="1">
      <c r="B106" s="538" t="s">
        <v>506</v>
      </c>
      <c r="C106" s="538"/>
      <c r="F106" s="15">
        <f>F52</f>
        <v>0</v>
      </c>
    </row>
    <row r="107" spans="2:6" ht="16.5" customHeight="1">
      <c r="B107" s="538" t="s">
        <v>507</v>
      </c>
      <c r="C107" s="538"/>
      <c r="F107" s="15">
        <f>SUM(F66)</f>
        <v>0</v>
      </c>
    </row>
    <row r="108" spans="2:6" ht="16.5" customHeight="1">
      <c r="B108" s="538" t="s">
        <v>508</v>
      </c>
      <c r="C108" s="538"/>
      <c r="F108" s="15">
        <f>F103</f>
        <v>0</v>
      </c>
    </row>
    <row r="109" ht="13.5" customHeight="1"/>
    <row r="110" ht="13.5" customHeight="1"/>
    <row r="111" spans="1:6" ht="15" customHeight="1">
      <c r="A111" s="16"/>
      <c r="B111" s="541" t="s">
        <v>509</v>
      </c>
      <c r="C111" s="541"/>
      <c r="D111" s="16"/>
      <c r="E111" s="16"/>
      <c r="F111" s="226">
        <f>SUM(F106,F107,F108)</f>
        <v>0</v>
      </c>
    </row>
    <row r="112" ht="13.5" customHeight="1"/>
    <row r="113" spans="1:6" ht="13.5" customHeight="1">
      <c r="A113" s="16"/>
      <c r="B113" s="16"/>
      <c r="C113" s="16"/>
      <c r="D113" s="16"/>
      <c r="E113" s="16"/>
      <c r="F113" s="16"/>
    </row>
    <row r="114" spans="1:6" ht="18" customHeight="1">
      <c r="A114" s="16">
        <v>3</v>
      </c>
      <c r="B114" s="539" t="s">
        <v>510</v>
      </c>
      <c r="C114" s="539"/>
      <c r="D114" s="539"/>
      <c r="E114" s="52"/>
      <c r="F114" s="54"/>
    </row>
    <row r="115" spans="1:6" ht="9" customHeight="1">
      <c r="A115" s="16"/>
      <c r="B115" s="16"/>
      <c r="C115" s="16"/>
      <c r="D115" s="16"/>
      <c r="E115" s="16"/>
      <c r="F115" s="16"/>
    </row>
    <row r="116" spans="1:6" ht="30.75" customHeight="1">
      <c r="A116" s="28">
        <v>3.1</v>
      </c>
      <c r="B116" s="57" t="s">
        <v>511</v>
      </c>
      <c r="C116" s="49" t="s">
        <v>121</v>
      </c>
      <c r="D116" s="227">
        <v>35</v>
      </c>
      <c r="E116" s="228"/>
      <c r="F116" s="159"/>
    </row>
    <row r="117" spans="1:6" ht="12.75" customHeight="1">
      <c r="A117" s="23"/>
      <c r="B117" s="16"/>
      <c r="C117" s="16"/>
      <c r="D117" s="16"/>
      <c r="E117" s="16"/>
      <c r="F117" s="16"/>
    </row>
    <row r="118" spans="1:6" ht="60.75" customHeight="1">
      <c r="A118" s="28">
        <v>3.2</v>
      </c>
      <c r="B118" s="57" t="s">
        <v>512</v>
      </c>
      <c r="C118" s="49" t="s">
        <v>121</v>
      </c>
      <c r="D118" s="227">
        <v>35</v>
      </c>
      <c r="E118" s="229"/>
      <c r="F118" s="159"/>
    </row>
    <row r="119" spans="1:6" ht="12" customHeight="1">
      <c r="A119" s="23"/>
      <c r="B119" s="16"/>
      <c r="C119" s="16"/>
      <c r="D119" s="16"/>
      <c r="E119" s="16"/>
      <c r="F119" s="16"/>
    </row>
    <row r="120" spans="1:6" ht="45" customHeight="1">
      <c r="A120" s="17">
        <v>3.3</v>
      </c>
      <c r="B120" s="57" t="s">
        <v>513</v>
      </c>
      <c r="C120" s="49" t="s">
        <v>121</v>
      </c>
      <c r="D120" s="227">
        <v>75</v>
      </c>
      <c r="E120" s="229"/>
      <c r="F120" s="159"/>
    </row>
    <row r="121" spans="1:6" ht="12" customHeight="1">
      <c r="A121" s="23"/>
      <c r="B121" s="16"/>
      <c r="C121" s="16"/>
      <c r="D121" s="16"/>
      <c r="E121" s="16"/>
      <c r="F121" s="16"/>
    </row>
    <row r="122" spans="1:6" ht="63" customHeight="1">
      <c r="A122" s="17">
        <v>3.4</v>
      </c>
      <c r="B122" s="57" t="s">
        <v>514</v>
      </c>
      <c r="C122" s="49" t="s">
        <v>93</v>
      </c>
      <c r="D122" s="227">
        <v>90</v>
      </c>
      <c r="E122" s="229"/>
      <c r="F122" s="159"/>
    </row>
    <row r="123" spans="1:6" ht="11.25" customHeight="1">
      <c r="A123" s="16"/>
      <c r="B123" s="16"/>
      <c r="C123" s="16"/>
      <c r="D123" s="16"/>
      <c r="E123" s="16"/>
      <c r="F123" s="16"/>
    </row>
    <row r="124" spans="1:6" ht="32.25" customHeight="1">
      <c r="A124" s="17">
        <v>3.5</v>
      </c>
      <c r="B124" s="57" t="s">
        <v>515</v>
      </c>
      <c r="C124" s="49" t="s">
        <v>93</v>
      </c>
      <c r="D124" s="227">
        <v>15</v>
      </c>
      <c r="E124" s="229"/>
      <c r="F124" s="159"/>
    </row>
    <row r="125" spans="1:6" ht="12.75" customHeight="1">
      <c r="A125" s="16"/>
      <c r="B125" s="16"/>
      <c r="C125" s="16"/>
      <c r="D125" s="16"/>
      <c r="E125" s="16"/>
      <c r="F125" s="16"/>
    </row>
    <row r="126" spans="1:6" ht="48" customHeight="1">
      <c r="A126" s="17">
        <v>3.6</v>
      </c>
      <c r="B126" s="57" t="s">
        <v>98</v>
      </c>
      <c r="C126" s="49" t="s">
        <v>93</v>
      </c>
      <c r="D126" s="227">
        <v>75</v>
      </c>
      <c r="E126" s="229"/>
      <c r="F126" s="159"/>
    </row>
    <row r="127" spans="1:6" ht="13.5" customHeight="1">
      <c r="A127" s="16"/>
      <c r="B127" s="16"/>
      <c r="C127" s="16"/>
      <c r="D127" s="16"/>
      <c r="E127" s="16"/>
      <c r="F127" s="16"/>
    </row>
    <row r="128" spans="1:6" ht="30" customHeight="1">
      <c r="A128" s="17">
        <v>3.7</v>
      </c>
      <c r="B128" s="57" t="s">
        <v>516</v>
      </c>
      <c r="C128" s="49" t="s">
        <v>100</v>
      </c>
      <c r="D128" s="227">
        <v>300</v>
      </c>
      <c r="E128" s="229"/>
      <c r="F128" s="159"/>
    </row>
    <row r="129" ht="15" customHeight="1"/>
    <row r="130" spans="1:6" ht="17.25" customHeight="1">
      <c r="A130" s="17">
        <v>3.8</v>
      </c>
      <c r="B130" s="57" t="s">
        <v>504</v>
      </c>
      <c r="C130" s="49" t="s">
        <v>121</v>
      </c>
      <c r="D130" s="230">
        <v>1</v>
      </c>
      <c r="E130" s="231"/>
      <c r="F130" s="159"/>
    </row>
    <row r="131" ht="13.5" customHeight="1"/>
    <row r="132" ht="15" customHeight="1"/>
    <row r="133" spans="2:6" ht="17.25" customHeight="1">
      <c r="B133" s="530" t="s">
        <v>517</v>
      </c>
      <c r="C133" s="530"/>
      <c r="F133" s="15">
        <f>SUM(F116,F118,F120,F122,F124,F126,F128,F130)</f>
        <v>0</v>
      </c>
    </row>
    <row r="134" spans="1:6" ht="13.5" customHeight="1">
      <c r="A134" s="16"/>
      <c r="B134" s="16"/>
      <c r="C134" s="16"/>
      <c r="D134" s="16"/>
      <c r="E134" s="16"/>
      <c r="F134" s="16"/>
    </row>
    <row r="135" ht="13.5" customHeight="1"/>
    <row r="136" spans="1:6" ht="18" customHeight="1">
      <c r="A136" s="16">
        <v>4</v>
      </c>
      <c r="B136" s="539" t="s">
        <v>518</v>
      </c>
      <c r="C136" s="539"/>
      <c r="D136" s="539"/>
      <c r="E136" s="52"/>
      <c r="F136" s="54"/>
    </row>
    <row r="137" spans="1:6" ht="13.5" customHeight="1">
      <c r="A137" s="16"/>
      <c r="B137" s="16"/>
      <c r="C137" s="16"/>
      <c r="D137" s="16"/>
      <c r="E137" s="16"/>
      <c r="F137" s="16"/>
    </row>
    <row r="138" spans="1:6" ht="33.75" customHeight="1">
      <c r="A138" s="28">
        <v>3.1</v>
      </c>
      <c r="B138" s="157" t="s">
        <v>519</v>
      </c>
      <c r="C138" s="49" t="s">
        <v>107</v>
      </c>
      <c r="D138" s="232">
        <v>1000</v>
      </c>
      <c r="E138" s="202"/>
      <c r="F138" s="159"/>
    </row>
    <row r="139" spans="1:6" ht="13.5" customHeight="1">
      <c r="A139" s="23"/>
      <c r="B139" s="16"/>
      <c r="C139" s="16"/>
      <c r="D139" s="16"/>
      <c r="E139" s="16"/>
      <c r="F139" s="16"/>
    </row>
    <row r="140" spans="1:6" ht="18.75" customHeight="1">
      <c r="A140" s="28">
        <v>3.2</v>
      </c>
      <c r="B140" s="57" t="s">
        <v>520</v>
      </c>
      <c r="C140" s="49" t="s">
        <v>107</v>
      </c>
      <c r="D140" s="227">
        <v>1000</v>
      </c>
      <c r="E140" s="229"/>
      <c r="F140" s="159"/>
    </row>
    <row r="141" spans="1:6" ht="13.5" customHeight="1">
      <c r="A141" s="23"/>
      <c r="B141" s="16"/>
      <c r="C141" s="16"/>
      <c r="D141" s="16"/>
      <c r="E141" s="16"/>
      <c r="F141" s="16"/>
    </row>
    <row r="142" spans="1:6" ht="32.25" customHeight="1">
      <c r="A142" s="17">
        <v>3.3</v>
      </c>
      <c r="B142" s="57" t="s">
        <v>521</v>
      </c>
      <c r="C142" s="49" t="s">
        <v>93</v>
      </c>
      <c r="D142" s="227">
        <v>100</v>
      </c>
      <c r="E142" s="229"/>
      <c r="F142" s="159"/>
    </row>
    <row r="143" spans="1:6" ht="13.5" customHeight="1">
      <c r="A143" s="23"/>
      <c r="B143" s="16"/>
      <c r="C143" s="16"/>
      <c r="D143" s="16"/>
      <c r="E143" s="16"/>
      <c r="F143" s="16"/>
    </row>
    <row r="144" spans="1:6" ht="13.5" customHeight="1">
      <c r="A144" s="17"/>
      <c r="B144" s="57"/>
      <c r="C144" s="49"/>
      <c r="D144" s="227"/>
      <c r="E144" s="229"/>
      <c r="F144" s="159"/>
    </row>
    <row r="145" spans="1:6" ht="18" customHeight="1">
      <c r="A145" s="16"/>
      <c r="B145" s="530" t="s">
        <v>522</v>
      </c>
      <c r="C145" s="530"/>
      <c r="D145" s="16"/>
      <c r="E145" s="16"/>
      <c r="F145" s="233">
        <f>SUM(F138,F140,F142)</f>
        <v>0</v>
      </c>
    </row>
    <row r="146" spans="1:6" ht="13.5" customHeight="1">
      <c r="A146" s="16"/>
      <c r="B146" s="16"/>
      <c r="C146" s="16"/>
      <c r="D146" s="16"/>
      <c r="E146" s="16"/>
      <c r="F146" s="16"/>
    </row>
    <row r="147" spans="1:6" ht="13.5" customHeight="1">
      <c r="A147" s="16"/>
      <c r="B147" s="16"/>
      <c r="C147" s="16"/>
      <c r="D147" s="16"/>
      <c r="E147" s="16"/>
      <c r="F147" s="16"/>
    </row>
    <row r="148" spans="1:6" ht="13.5" customHeight="1">
      <c r="A148" s="16"/>
      <c r="B148" s="16"/>
      <c r="C148" s="16"/>
      <c r="D148" s="16"/>
      <c r="E148" s="16"/>
      <c r="F148" s="16"/>
    </row>
    <row r="149" spans="1:6" ht="13.5" customHeight="1">
      <c r="A149" s="16"/>
      <c r="B149" s="16"/>
      <c r="C149" s="16"/>
      <c r="D149" s="16"/>
      <c r="E149" s="16"/>
      <c r="F149" s="16"/>
    </row>
    <row r="150" spans="1:6" ht="13.5" customHeight="1">
      <c r="A150" s="16"/>
      <c r="B150" s="16"/>
      <c r="C150" s="16"/>
      <c r="D150" s="16"/>
      <c r="E150" s="16"/>
      <c r="F150" s="16"/>
    </row>
    <row r="151" spans="1:6" ht="13.5" customHeight="1">
      <c r="A151" s="16"/>
      <c r="B151" s="16"/>
      <c r="C151" s="16"/>
      <c r="D151" s="16"/>
      <c r="E151" s="16"/>
      <c r="F151" s="16"/>
    </row>
    <row r="152" spans="1:6" ht="13.5" customHeight="1">
      <c r="A152" s="16"/>
      <c r="B152" s="16"/>
      <c r="C152" s="16"/>
      <c r="D152" s="16"/>
      <c r="E152" s="16"/>
      <c r="F152" s="16"/>
    </row>
    <row r="153" spans="2:6" ht="18.75" customHeight="1">
      <c r="B153" s="538" t="s">
        <v>523</v>
      </c>
      <c r="C153" s="538"/>
      <c r="F153" s="15">
        <f>F39</f>
        <v>0</v>
      </c>
    </row>
    <row r="154" spans="2:6" ht="18.75" customHeight="1">
      <c r="B154" s="538" t="s">
        <v>524</v>
      </c>
      <c r="C154" s="538"/>
      <c r="D154" s="2"/>
      <c r="E154" s="2"/>
      <c r="F154" s="99">
        <f>SUM(F111)</f>
        <v>0</v>
      </c>
    </row>
    <row r="155" spans="2:6" ht="15" customHeight="1">
      <c r="B155" s="538" t="s">
        <v>525</v>
      </c>
      <c r="C155" s="538"/>
      <c r="D155" s="24"/>
      <c r="E155" s="24"/>
      <c r="F155" s="234">
        <f>F133</f>
        <v>0</v>
      </c>
    </row>
    <row r="156" spans="2:6" ht="15" customHeight="1">
      <c r="B156" s="538" t="s">
        <v>526</v>
      </c>
      <c r="C156" s="538"/>
      <c r="D156" s="24"/>
      <c r="E156" s="24"/>
      <c r="F156" s="234">
        <f>F145</f>
        <v>0</v>
      </c>
    </row>
    <row r="157" spans="2:6" ht="15" customHeight="1">
      <c r="B157" s="24"/>
      <c r="C157" s="24"/>
      <c r="D157" s="24"/>
      <c r="E157" s="24"/>
      <c r="F157" s="24"/>
    </row>
    <row r="158" spans="2:6" ht="18.75" customHeight="1">
      <c r="B158" s="24"/>
      <c r="C158" s="24"/>
      <c r="D158" s="538" t="s">
        <v>194</v>
      </c>
      <c r="E158" s="538"/>
      <c r="F158" s="191">
        <f>SUM(F153,F154,F155,F156)</f>
        <v>0</v>
      </c>
    </row>
    <row r="159" spans="2:6" ht="15" customHeight="1">
      <c r="B159" s="24"/>
      <c r="C159" s="24"/>
      <c r="D159" s="24"/>
      <c r="E159" s="24"/>
      <c r="F159" s="24"/>
    </row>
    <row r="160" ht="15" customHeight="1"/>
    <row r="161" spans="4:5" ht="20.25" customHeight="1">
      <c r="D161" s="24"/>
      <c r="E161" s="24"/>
    </row>
    <row r="162" spans="1:6" ht="15" customHeight="1">
      <c r="A162" s="16"/>
      <c r="B162" s="16"/>
      <c r="C162" s="16"/>
      <c r="D162" s="16"/>
      <c r="E162" s="16"/>
      <c r="F162" s="16"/>
    </row>
    <row r="163" spans="1:6" ht="15" customHeight="1">
      <c r="A163" s="16"/>
      <c r="B163" s="16"/>
      <c r="C163" s="16"/>
      <c r="D163" s="16"/>
      <c r="E163" s="16"/>
      <c r="F163" s="16"/>
    </row>
    <row r="164" spans="1:6" ht="15" customHeight="1">
      <c r="A164" s="16"/>
      <c r="B164" s="16"/>
      <c r="C164" s="16"/>
      <c r="D164" s="16"/>
      <c r="E164" s="16"/>
      <c r="F164" s="16"/>
    </row>
    <row r="165" spans="1:6" ht="15" customHeight="1">
      <c r="A165" s="16"/>
      <c r="B165" s="16"/>
      <c r="C165" s="16"/>
      <c r="D165" s="16"/>
      <c r="E165" s="16"/>
      <c r="F165" s="16"/>
    </row>
    <row r="166" spans="1:6" ht="15" customHeight="1">
      <c r="A166" s="16"/>
      <c r="B166" s="16"/>
      <c r="C166" s="16"/>
      <c r="D166" s="16"/>
      <c r="E166" s="16"/>
      <c r="F166" s="16"/>
    </row>
    <row r="167" spans="1:6" ht="15" customHeight="1">
      <c r="A167" s="16"/>
      <c r="B167" s="16"/>
      <c r="C167" s="16"/>
      <c r="D167" s="16"/>
      <c r="E167" s="16"/>
      <c r="F167" s="16"/>
    </row>
    <row r="168" spans="1:6" ht="11.25" customHeight="1">
      <c r="A168" s="16"/>
      <c r="B168" s="16"/>
      <c r="C168" s="16"/>
      <c r="D168" s="16"/>
      <c r="E168" s="16"/>
      <c r="F168" s="16"/>
    </row>
    <row r="169" spans="1:6" ht="15" customHeight="1">
      <c r="A169" s="16"/>
      <c r="B169" s="16"/>
      <c r="C169" s="16"/>
      <c r="D169" s="16"/>
      <c r="E169" s="16"/>
      <c r="F169" s="16"/>
    </row>
    <row r="170" spans="1:6" ht="11.25" customHeight="1">
      <c r="A170" s="16"/>
      <c r="B170" s="16"/>
      <c r="C170" s="16"/>
      <c r="D170" s="16"/>
      <c r="E170" s="16"/>
      <c r="F170" s="16"/>
    </row>
    <row r="171" spans="1:6" ht="15.75" customHeight="1">
      <c r="A171" s="16"/>
      <c r="B171" s="16"/>
      <c r="C171" s="16"/>
      <c r="D171" s="16"/>
      <c r="E171" s="16"/>
      <c r="F171" s="16"/>
    </row>
    <row r="172" spans="1:6" ht="11.25" customHeight="1">
      <c r="A172" s="16"/>
      <c r="B172" s="16"/>
      <c r="C172" s="16"/>
      <c r="D172" s="16"/>
      <c r="E172" s="16"/>
      <c r="F172" s="16"/>
    </row>
    <row r="173" spans="1:6" ht="11.25" customHeight="1">
      <c r="A173" s="16"/>
      <c r="B173" s="16"/>
      <c r="C173" s="16"/>
      <c r="D173" s="16"/>
      <c r="E173" s="16"/>
      <c r="F173" s="16"/>
    </row>
    <row r="174" spans="1:6" ht="15.75" customHeight="1">
      <c r="A174" s="16"/>
      <c r="B174" s="16"/>
      <c r="C174" s="16"/>
      <c r="D174" s="16"/>
      <c r="E174" s="16"/>
      <c r="F174" s="16"/>
    </row>
    <row r="175" spans="1:6" ht="11.25" customHeight="1">
      <c r="A175" s="16"/>
      <c r="B175" s="16"/>
      <c r="C175" s="16"/>
      <c r="D175" s="16"/>
      <c r="E175" s="16"/>
      <c r="F175" s="16"/>
    </row>
    <row r="176" spans="1:6" ht="15" customHeight="1">
      <c r="A176" s="16"/>
      <c r="B176" s="16"/>
      <c r="C176" s="16"/>
      <c r="D176" s="16"/>
      <c r="E176" s="16"/>
      <c r="F176" s="16"/>
    </row>
    <row r="177" spans="1:6" ht="11.25" customHeight="1">
      <c r="A177" s="16"/>
      <c r="B177" s="16"/>
      <c r="C177" s="16"/>
      <c r="D177" s="16"/>
      <c r="E177" s="16"/>
      <c r="F177" s="16"/>
    </row>
    <row r="178" spans="1:6" ht="15" customHeight="1">
      <c r="A178" s="16"/>
      <c r="B178" s="16"/>
      <c r="C178" s="16"/>
      <c r="D178" s="16"/>
      <c r="E178" s="16"/>
      <c r="F178" s="16"/>
    </row>
    <row r="179" spans="1:6" ht="11.25" customHeight="1">
      <c r="A179" s="16"/>
      <c r="B179" s="16"/>
      <c r="C179" s="16"/>
      <c r="D179" s="16"/>
      <c r="E179" s="16"/>
      <c r="F179" s="16"/>
    </row>
    <row r="180" spans="1:6" ht="15" customHeight="1">
      <c r="A180" s="16"/>
      <c r="B180" s="16"/>
      <c r="C180" s="16"/>
      <c r="D180" s="16"/>
      <c r="E180" s="16"/>
      <c r="F180" s="16"/>
    </row>
    <row r="181" spans="1:6" ht="11.25" customHeight="1">
      <c r="A181" s="16"/>
      <c r="B181" s="16"/>
      <c r="C181" s="16"/>
      <c r="D181" s="16"/>
      <c r="E181" s="16"/>
      <c r="F181" s="16"/>
    </row>
    <row r="182" spans="1:6" ht="15" customHeight="1">
      <c r="A182" s="16"/>
      <c r="B182" s="16"/>
      <c r="C182" s="16"/>
      <c r="D182" s="16"/>
      <c r="E182" s="16"/>
      <c r="F182" s="16"/>
    </row>
    <row r="183" spans="1:6" ht="11.25" customHeight="1">
      <c r="A183" s="16"/>
      <c r="B183" s="16"/>
      <c r="C183" s="16"/>
      <c r="D183" s="16"/>
      <c r="E183" s="16"/>
      <c r="F183" s="16"/>
    </row>
    <row r="184" spans="1:6" ht="15" customHeight="1">
      <c r="A184" s="16"/>
      <c r="B184" s="16"/>
      <c r="C184" s="16"/>
      <c r="D184" s="16"/>
      <c r="E184" s="16"/>
      <c r="F184" s="16"/>
    </row>
    <row r="185" spans="1:6" ht="15" customHeight="1">
      <c r="A185" s="16"/>
      <c r="B185" s="16"/>
      <c r="C185" s="16"/>
      <c r="D185" s="16"/>
      <c r="E185" s="16"/>
      <c r="F185" s="16"/>
    </row>
    <row r="186" spans="1:6" ht="15" customHeight="1">
      <c r="A186" s="16"/>
      <c r="B186" s="16"/>
      <c r="C186" s="16"/>
      <c r="D186" s="16"/>
      <c r="E186" s="16"/>
      <c r="F186" s="16"/>
    </row>
    <row r="187" spans="1:6" ht="15" customHeight="1">
      <c r="A187" s="16"/>
      <c r="B187" s="16"/>
      <c r="C187" s="16"/>
      <c r="D187" s="16"/>
      <c r="E187" s="16"/>
      <c r="F187" s="16"/>
    </row>
    <row r="188" spans="1:6" ht="11.25" customHeight="1">
      <c r="A188" s="16"/>
      <c r="B188" s="16"/>
      <c r="C188" s="16"/>
      <c r="D188" s="16"/>
      <c r="E188" s="16"/>
      <c r="F188" s="16"/>
    </row>
    <row r="189" spans="1:6" ht="15" customHeight="1">
      <c r="A189" s="16"/>
      <c r="B189" s="16"/>
      <c r="C189" s="16"/>
      <c r="D189" s="16"/>
      <c r="E189" s="16"/>
      <c r="F189" s="16"/>
    </row>
    <row r="190" spans="1:6" ht="15" customHeight="1">
      <c r="A190" s="16"/>
      <c r="B190" s="16"/>
      <c r="C190" s="16"/>
      <c r="D190" s="16"/>
      <c r="E190" s="16"/>
      <c r="F190" s="16"/>
    </row>
    <row r="191" spans="1:6" ht="15" customHeight="1">
      <c r="A191" s="16"/>
      <c r="B191" s="16"/>
      <c r="C191" s="16"/>
      <c r="D191" s="16"/>
      <c r="E191" s="16"/>
      <c r="F191" s="16"/>
    </row>
    <row r="192" spans="1:6" ht="15" customHeight="1">
      <c r="A192" s="16"/>
      <c r="B192" s="16"/>
      <c r="C192" s="16"/>
      <c r="D192" s="16"/>
      <c r="E192" s="16"/>
      <c r="F192" s="16"/>
    </row>
    <row r="193" spans="1:6" ht="15" customHeight="1">
      <c r="A193" s="16"/>
      <c r="B193" s="16"/>
      <c r="C193" s="16"/>
      <c r="D193" s="16"/>
      <c r="E193" s="16"/>
      <c r="F193" s="16"/>
    </row>
    <row r="194" spans="1:6" ht="15" customHeight="1">
      <c r="A194" s="16"/>
      <c r="B194" s="16"/>
      <c r="C194" s="16"/>
      <c r="D194" s="16"/>
      <c r="E194" s="16"/>
      <c r="F194" s="16"/>
    </row>
    <row r="195" spans="1:6" ht="33.75" customHeight="1">
      <c r="A195" s="16"/>
      <c r="B195" s="16"/>
      <c r="C195" s="16"/>
      <c r="D195" s="16"/>
      <c r="E195" s="16"/>
      <c r="F195" s="16"/>
    </row>
    <row r="196" spans="1:6" ht="15" customHeight="1">
      <c r="A196" s="16"/>
      <c r="B196" s="16"/>
      <c r="C196" s="16"/>
      <c r="D196" s="16"/>
      <c r="E196" s="16"/>
      <c r="F196" s="16"/>
    </row>
    <row r="197" spans="1:6" ht="15" customHeight="1">
      <c r="A197" s="16"/>
      <c r="B197" s="16"/>
      <c r="C197" s="16"/>
      <c r="D197" s="16"/>
      <c r="E197" s="16"/>
      <c r="F197" s="16"/>
    </row>
    <row r="198" spans="1:6" ht="15" customHeight="1">
      <c r="A198" s="16"/>
      <c r="B198" s="16"/>
      <c r="C198" s="16"/>
      <c r="D198" s="16"/>
      <c r="E198" s="16"/>
      <c r="F198" s="16"/>
    </row>
    <row r="199" spans="1:6" ht="15" customHeight="1">
      <c r="A199" s="16"/>
      <c r="B199" s="16"/>
      <c r="C199" s="16"/>
      <c r="D199" s="16"/>
      <c r="E199" s="16"/>
      <c r="F199" s="16"/>
    </row>
    <row r="200" spans="1:6" ht="15" customHeight="1">
      <c r="A200" s="16"/>
      <c r="B200" s="16"/>
      <c r="C200" s="16"/>
      <c r="D200" s="16"/>
      <c r="E200" s="16"/>
      <c r="F200" s="16"/>
    </row>
    <row r="201" spans="1:6" ht="15" customHeight="1">
      <c r="A201" s="16"/>
      <c r="B201" s="16"/>
      <c r="C201" s="16"/>
      <c r="D201" s="16"/>
      <c r="E201" s="16"/>
      <c r="F201" s="16"/>
    </row>
    <row r="202" spans="1:6" ht="15" customHeight="1">
      <c r="A202" s="16"/>
      <c r="B202" s="16"/>
      <c r="C202" s="16"/>
      <c r="D202" s="16"/>
      <c r="E202" s="16"/>
      <c r="F202" s="16"/>
    </row>
    <row r="203" spans="1:6" ht="15" customHeight="1">
      <c r="A203" s="16"/>
      <c r="B203" s="16"/>
      <c r="C203" s="16"/>
      <c r="D203" s="16"/>
      <c r="E203" s="16"/>
      <c r="F203" s="16"/>
    </row>
    <row r="204" spans="1:6" ht="15" customHeight="1">
      <c r="A204" s="16"/>
      <c r="B204" s="16"/>
      <c r="C204" s="16"/>
      <c r="D204" s="16"/>
      <c r="E204" s="16"/>
      <c r="F204" s="16"/>
    </row>
    <row r="205" spans="1:6" ht="15" customHeight="1">
      <c r="A205" s="16"/>
      <c r="B205" s="16"/>
      <c r="C205" s="16"/>
      <c r="D205" s="16"/>
      <c r="E205" s="16"/>
      <c r="F205" s="16"/>
    </row>
    <row r="206" spans="1:6" ht="15" customHeight="1">
      <c r="A206" s="16"/>
      <c r="B206" s="16"/>
      <c r="C206" s="16"/>
      <c r="D206" s="16"/>
      <c r="E206" s="16"/>
      <c r="F206" s="16"/>
    </row>
    <row r="207" spans="1:6" ht="15" customHeight="1">
      <c r="A207" s="16"/>
      <c r="B207" s="16"/>
      <c r="C207" s="16"/>
      <c r="D207" s="16"/>
      <c r="E207" s="16"/>
      <c r="F207" s="16"/>
    </row>
    <row r="208" spans="1:6" ht="15" customHeight="1">
      <c r="A208" s="16"/>
      <c r="B208" s="16"/>
      <c r="C208" s="16"/>
      <c r="D208" s="16"/>
      <c r="E208" s="16"/>
      <c r="F208" s="16"/>
    </row>
    <row r="209" spans="1:6" ht="15" customHeight="1">
      <c r="A209" s="16"/>
      <c r="B209" s="16"/>
      <c r="C209" s="16"/>
      <c r="D209" s="16"/>
      <c r="E209" s="16"/>
      <c r="F209" s="16"/>
    </row>
    <row r="210" spans="1:6" ht="15" customHeight="1">
      <c r="A210" s="16"/>
      <c r="B210" s="16"/>
      <c r="C210" s="16"/>
      <c r="D210" s="16"/>
      <c r="E210" s="16"/>
      <c r="F210" s="16"/>
    </row>
    <row r="211" spans="1:6" ht="15" customHeight="1">
      <c r="A211" s="16"/>
      <c r="B211" s="16"/>
      <c r="C211" s="16"/>
      <c r="D211" s="16"/>
      <c r="E211" s="16"/>
      <c r="F211" s="16"/>
    </row>
    <row r="212" spans="1:6" ht="15" customHeight="1">
      <c r="A212" s="16"/>
      <c r="B212" s="16"/>
      <c r="C212" s="16"/>
      <c r="D212" s="16"/>
      <c r="E212" s="16"/>
      <c r="F212" s="16"/>
    </row>
    <row r="213" spans="1:6" ht="15" customHeight="1">
      <c r="A213" s="16"/>
      <c r="B213" s="16"/>
      <c r="C213" s="16"/>
      <c r="D213" s="16"/>
      <c r="E213" s="16"/>
      <c r="F213" s="16"/>
    </row>
    <row r="214" spans="1:6" ht="15" customHeight="1">
      <c r="A214" s="16"/>
      <c r="B214" s="16"/>
      <c r="C214" s="16"/>
      <c r="D214" s="16"/>
      <c r="E214" s="16"/>
      <c r="F214" s="16"/>
    </row>
    <row r="215" spans="1:6" ht="15.75" customHeight="1">
      <c r="A215" s="16"/>
      <c r="B215" s="16"/>
      <c r="C215" s="16"/>
      <c r="D215" s="16"/>
      <c r="E215" s="16"/>
      <c r="F215" s="16"/>
    </row>
    <row r="216" spans="2:6" ht="15.75">
      <c r="B216" s="20"/>
      <c r="C216" s="20"/>
      <c r="F216" s="21"/>
    </row>
    <row r="217" spans="2:6" ht="15.75">
      <c r="B217" s="20"/>
      <c r="C217" s="20"/>
      <c r="F217" s="21"/>
    </row>
    <row r="226" ht="15.75" customHeight="1"/>
  </sheetData>
  <sheetProtection/>
  <mergeCells count="21">
    <mergeCell ref="A1:F1"/>
    <mergeCell ref="B39:C39"/>
    <mergeCell ref="B42:D42"/>
    <mergeCell ref="B52:C52"/>
    <mergeCell ref="B55:D55"/>
    <mergeCell ref="B66:C66"/>
    <mergeCell ref="B69:D69"/>
    <mergeCell ref="B103:C103"/>
    <mergeCell ref="B106:C106"/>
    <mergeCell ref="B107:C107"/>
    <mergeCell ref="B108:C108"/>
    <mergeCell ref="B111:C111"/>
    <mergeCell ref="B114:D114"/>
    <mergeCell ref="B133:C133"/>
    <mergeCell ref="B136:D136"/>
    <mergeCell ref="B145:C145"/>
    <mergeCell ref="D158:E158"/>
    <mergeCell ref="B153:C153"/>
    <mergeCell ref="B154:C154"/>
    <mergeCell ref="B155:C155"/>
    <mergeCell ref="B156:C15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64"/>
  <sheetViews>
    <sheetView zoomScalePageLayoutView="0" workbookViewId="0" topLeftCell="A61">
      <selection activeCell="E50" sqref="E50:F52"/>
    </sheetView>
  </sheetViews>
  <sheetFormatPr defaultColWidth="9.140625" defaultRowHeight="12.75"/>
  <cols>
    <col min="1" max="1" width="5.8515625" style="2" customWidth="1"/>
    <col min="2" max="2" width="45.00390625" style="1" customWidth="1"/>
    <col min="3" max="3" width="8.421875" style="7" customWidth="1"/>
    <col min="4" max="4" width="12.8515625" style="6" customWidth="1"/>
    <col min="5" max="5" width="12.140625" style="3" customWidth="1"/>
    <col min="6" max="6" width="17.57421875" style="8" customWidth="1"/>
    <col min="7" max="16384" width="9.140625" style="3" customWidth="1"/>
  </cols>
  <sheetData>
    <row r="1" spans="1:6" s="4" customFormat="1" ht="20.25" customHeight="1">
      <c r="A1" s="521" t="s">
        <v>527</v>
      </c>
      <c r="B1" s="521"/>
      <c r="C1" s="521"/>
      <c r="D1" s="521"/>
      <c r="E1" s="521"/>
      <c r="F1" s="521"/>
    </row>
    <row r="2" spans="1:6" s="9" customFormat="1" ht="18.75" customHeight="1">
      <c r="A2" s="10"/>
      <c r="B2" s="12" t="s">
        <v>86</v>
      </c>
      <c r="C2" s="18" t="s">
        <v>56</v>
      </c>
      <c r="D2" s="42" t="s">
        <v>57</v>
      </c>
      <c r="E2" s="26" t="s">
        <v>87</v>
      </c>
      <c r="F2" s="27" t="s">
        <v>88</v>
      </c>
    </row>
    <row r="3" spans="1:6" s="9" customFormat="1" ht="16.5" customHeight="1">
      <c r="A3" s="18">
        <v>1</v>
      </c>
      <c r="B3" s="12" t="s">
        <v>89</v>
      </c>
      <c r="C3" s="44"/>
      <c r="D3" s="45"/>
      <c r="E3" s="46"/>
      <c r="F3" s="47">
        <v>0</v>
      </c>
    </row>
    <row r="4" spans="1:6" ht="15.75">
      <c r="A4" s="13"/>
      <c r="B4" s="530" t="s">
        <v>94</v>
      </c>
      <c r="C4" s="530"/>
      <c r="D4" s="14"/>
      <c r="E4" s="158"/>
      <c r="F4" s="225">
        <v>0</v>
      </c>
    </row>
    <row r="5" ht="13.5" customHeight="1"/>
    <row r="6" spans="1:6" ht="11.25" customHeight="1">
      <c r="A6"/>
      <c r="B6"/>
      <c r="C6"/>
      <c r="D6" s="53"/>
      <c r="E6"/>
      <c r="F6"/>
    </row>
    <row r="8" spans="1:6" ht="15.75">
      <c r="A8" s="16">
        <v>2</v>
      </c>
      <c r="B8" s="539" t="s">
        <v>115</v>
      </c>
      <c r="C8" s="539"/>
      <c r="D8" s="539"/>
      <c r="E8" s="52"/>
      <c r="F8" s="54"/>
    </row>
    <row r="10" spans="1:6" ht="60.75" customHeight="1">
      <c r="A10" s="17">
        <v>2.1</v>
      </c>
      <c r="B10" s="157" t="s">
        <v>196</v>
      </c>
      <c r="C10" s="55" t="s">
        <v>93</v>
      </c>
      <c r="D10" s="56">
        <v>24</v>
      </c>
      <c r="E10" s="56"/>
      <c r="F10" s="187"/>
    </row>
    <row r="11" spans="3:6" ht="12" customHeight="1">
      <c r="C11" s="60"/>
      <c r="D11" s="61"/>
      <c r="E11" s="186"/>
      <c r="F11" s="186"/>
    </row>
    <row r="12" spans="1:6" ht="45.75" customHeight="1">
      <c r="A12" s="17">
        <v>2.2</v>
      </c>
      <c r="B12" s="157" t="s">
        <v>117</v>
      </c>
      <c r="C12" s="55" t="s">
        <v>93</v>
      </c>
      <c r="D12" s="56">
        <v>7</v>
      </c>
      <c r="E12" s="56"/>
      <c r="F12" s="187"/>
    </row>
    <row r="13" spans="3:6" ht="12" customHeight="1">
      <c r="C13" s="60"/>
      <c r="D13" s="61"/>
      <c r="E13" s="186"/>
      <c r="F13" s="186"/>
    </row>
    <row r="14" spans="1:6" ht="32.25" customHeight="1">
      <c r="A14" s="17">
        <v>2.3</v>
      </c>
      <c r="B14" s="157" t="s">
        <v>109</v>
      </c>
      <c r="C14" s="55" t="s">
        <v>93</v>
      </c>
      <c r="D14" s="56">
        <v>17</v>
      </c>
      <c r="E14" s="56"/>
      <c r="F14" s="187"/>
    </row>
    <row r="15" spans="3:6" ht="12.75" customHeight="1">
      <c r="C15" s="60"/>
      <c r="D15" s="62"/>
      <c r="E15" s="186"/>
      <c r="F15" s="186"/>
    </row>
    <row r="16" spans="1:6" ht="61.5" customHeight="1">
      <c r="A16" s="17">
        <v>2.4</v>
      </c>
      <c r="B16" s="157" t="s">
        <v>197</v>
      </c>
      <c r="C16" s="55" t="s">
        <v>100</v>
      </c>
      <c r="D16" s="56">
        <v>50</v>
      </c>
      <c r="E16" s="56"/>
      <c r="F16" s="187"/>
    </row>
    <row r="17" spans="3:6" ht="12" customHeight="1">
      <c r="C17" s="60"/>
      <c r="D17" s="61"/>
      <c r="E17" s="186"/>
      <c r="F17" s="186"/>
    </row>
    <row r="18" spans="1:6" ht="30">
      <c r="A18" s="17">
        <v>2.5</v>
      </c>
      <c r="B18" s="157" t="s">
        <v>118</v>
      </c>
      <c r="C18" s="55" t="s">
        <v>90</v>
      </c>
      <c r="D18" s="19">
        <v>1</v>
      </c>
      <c r="E18" s="56"/>
      <c r="F18" s="187"/>
    </row>
    <row r="19" spans="3:6" ht="12" customHeight="1">
      <c r="C19" s="60"/>
      <c r="D19" s="62"/>
      <c r="E19" s="186"/>
      <c r="F19" s="186"/>
    </row>
    <row r="20" spans="1:6" ht="32.25" customHeight="1">
      <c r="A20" s="65">
        <v>2.6</v>
      </c>
      <c r="B20" s="57" t="s">
        <v>406</v>
      </c>
      <c r="C20" s="49" t="s">
        <v>121</v>
      </c>
      <c r="D20" s="66">
        <v>1</v>
      </c>
      <c r="E20" s="186"/>
      <c r="F20" s="187"/>
    </row>
    <row r="21" spans="5:6" ht="12.75" customHeight="1">
      <c r="E21" s="186"/>
      <c r="F21" s="186"/>
    </row>
    <row r="22" spans="1:6" ht="15">
      <c r="A22" s="65">
        <v>2.7</v>
      </c>
      <c r="B22" s="57" t="s">
        <v>480</v>
      </c>
      <c r="C22" s="49" t="s">
        <v>121</v>
      </c>
      <c r="D22" s="66">
        <v>2</v>
      </c>
      <c r="E22" s="186"/>
      <c r="F22" s="187"/>
    </row>
    <row r="24" spans="1:6" ht="15">
      <c r="A24" s="65">
        <v>2.8</v>
      </c>
      <c r="B24" s="57" t="s">
        <v>528</v>
      </c>
      <c r="C24" s="49" t="s">
        <v>121</v>
      </c>
      <c r="D24" s="66">
        <v>1</v>
      </c>
      <c r="E24" s="186"/>
      <c r="F24" s="187"/>
    </row>
    <row r="27" spans="1:6" ht="15.75">
      <c r="A27" s="13"/>
      <c r="B27" s="530" t="s">
        <v>123</v>
      </c>
      <c r="C27" s="530"/>
      <c r="D27" s="14"/>
      <c r="E27" s="52"/>
      <c r="F27" s="15">
        <f>SUM(F10,F12,F14,F16,F18,F20,F22,F24)</f>
        <v>0</v>
      </c>
    </row>
    <row r="30" spans="1:6" ht="15.75">
      <c r="A30" s="16">
        <v>3</v>
      </c>
      <c r="B30" s="539" t="s">
        <v>198</v>
      </c>
      <c r="C30" s="539"/>
      <c r="D30" s="539"/>
      <c r="E30" s="52"/>
      <c r="F30" s="54"/>
    </row>
    <row r="32" spans="2:6" ht="12.75" customHeight="1">
      <c r="B32" s="59"/>
      <c r="E32" s="189"/>
      <c r="F32" s="189"/>
    </row>
    <row r="33" spans="1:6" ht="66" customHeight="1">
      <c r="A33" s="17">
        <v>3.4</v>
      </c>
      <c r="B33" s="67" t="s">
        <v>529</v>
      </c>
      <c r="C33" s="55" t="s">
        <v>121</v>
      </c>
      <c r="D33" s="19">
        <v>9</v>
      </c>
      <c r="E33" s="183"/>
      <c r="F33" s="32"/>
    </row>
    <row r="34" spans="1:6" ht="12" customHeight="1">
      <c r="A34" s="17"/>
      <c r="B34" s="67"/>
      <c r="C34" s="55"/>
      <c r="D34" s="19"/>
      <c r="E34" s="183"/>
      <c r="F34" s="183"/>
    </row>
    <row r="35" spans="1:6" ht="30.75" customHeight="1">
      <c r="A35" s="17">
        <v>3.5</v>
      </c>
      <c r="B35" s="67" t="s">
        <v>127</v>
      </c>
      <c r="C35" s="55" t="s">
        <v>100</v>
      </c>
      <c r="D35" s="56">
        <v>160</v>
      </c>
      <c r="E35" s="183"/>
      <c r="F35" s="32"/>
    </row>
    <row r="36" spans="2:6" ht="12" customHeight="1">
      <c r="B36" s="59"/>
      <c r="D36" s="62"/>
      <c r="E36" s="189"/>
      <c r="F36" s="189"/>
    </row>
    <row r="37" spans="1:6" ht="45">
      <c r="A37" s="17">
        <v>3.5</v>
      </c>
      <c r="B37" s="48" t="s">
        <v>200</v>
      </c>
      <c r="C37" s="68" t="s">
        <v>107</v>
      </c>
      <c r="D37" s="69">
        <v>228</v>
      </c>
      <c r="E37" s="184"/>
      <c r="F37" s="32"/>
    </row>
    <row r="38" spans="1:6" ht="12.75" customHeight="1">
      <c r="A38" s="17"/>
      <c r="B38" s="48"/>
      <c r="C38" s="68"/>
      <c r="D38" s="69"/>
      <c r="E38" s="184"/>
      <c r="F38" s="184"/>
    </row>
    <row r="39" spans="1:6" ht="47.25" customHeight="1">
      <c r="A39" s="17">
        <v>3.7</v>
      </c>
      <c r="B39" s="48" t="s">
        <v>129</v>
      </c>
      <c r="C39" s="68" t="s">
        <v>121</v>
      </c>
      <c r="D39" s="69">
        <v>1</v>
      </c>
      <c r="E39" s="184"/>
      <c r="F39" s="32"/>
    </row>
    <row r="40" spans="1:6" ht="12.75" customHeight="1">
      <c r="A40" s="17"/>
      <c r="B40" s="48"/>
      <c r="C40" s="68"/>
      <c r="D40" s="69"/>
      <c r="E40" s="184"/>
      <c r="F40" s="184"/>
    </row>
    <row r="41" spans="1:6" ht="31.5" customHeight="1">
      <c r="A41" s="17">
        <v>3.8</v>
      </c>
      <c r="B41" s="48" t="s">
        <v>143</v>
      </c>
      <c r="C41" s="71" t="s">
        <v>100</v>
      </c>
      <c r="D41" s="185">
        <v>55</v>
      </c>
      <c r="E41" s="189"/>
      <c r="F41" s="32"/>
    </row>
    <row r="42" spans="1:6" ht="12.75" customHeight="1">
      <c r="A42" s="17"/>
      <c r="B42" s="48"/>
      <c r="C42" s="68"/>
      <c r="D42" s="69"/>
      <c r="E42" s="184"/>
      <c r="F42" s="184"/>
    </row>
    <row r="43" spans="1:6" ht="12" customHeight="1">
      <c r="A43" s="22"/>
      <c r="B43" s="48"/>
      <c r="C43" s="72"/>
      <c r="D43" s="75"/>
      <c r="E43" s="189"/>
      <c r="F43" s="189"/>
    </row>
    <row r="44" spans="1:6" ht="30">
      <c r="A44" s="22">
        <v>3.1</v>
      </c>
      <c r="B44" s="48" t="s">
        <v>530</v>
      </c>
      <c r="C44" s="68" t="s">
        <v>121</v>
      </c>
      <c r="D44" s="74">
        <v>5</v>
      </c>
      <c r="E44" s="189"/>
      <c r="F44" s="32"/>
    </row>
    <row r="45" spans="1:6" ht="12.75" customHeight="1">
      <c r="A45" s="22"/>
      <c r="B45" s="48"/>
      <c r="C45" s="72"/>
      <c r="D45" s="75"/>
      <c r="E45" s="189"/>
      <c r="F45" s="189"/>
    </row>
    <row r="46" spans="1:6" ht="32.25" customHeight="1">
      <c r="A46" s="22">
        <v>3.16</v>
      </c>
      <c r="B46" s="48" t="s">
        <v>153</v>
      </c>
      <c r="C46" s="68" t="s">
        <v>107</v>
      </c>
      <c r="D46" s="69">
        <v>18</v>
      </c>
      <c r="E46" s="189"/>
      <c r="F46" s="32"/>
    </row>
    <row r="47" spans="1:6" ht="12.75" customHeight="1">
      <c r="A47" s="22"/>
      <c r="B47" s="48"/>
      <c r="C47" s="72"/>
      <c r="D47" s="75"/>
      <c r="E47" s="186"/>
      <c r="F47" s="186"/>
    </row>
    <row r="48" spans="1:6" ht="30">
      <c r="A48" s="22">
        <v>3.17</v>
      </c>
      <c r="B48" s="48" t="s">
        <v>531</v>
      </c>
      <c r="C48" s="68" t="s">
        <v>121</v>
      </c>
      <c r="D48" s="74">
        <v>1</v>
      </c>
      <c r="E48" s="189"/>
      <c r="F48" s="32"/>
    </row>
    <row r="49" spans="1:6" ht="12.75" customHeight="1">
      <c r="A49" s="22"/>
      <c r="B49" s="48"/>
      <c r="C49" s="72"/>
      <c r="D49" s="75"/>
      <c r="E49" s="186"/>
      <c r="F49" s="186"/>
    </row>
    <row r="50" spans="1:6" ht="60">
      <c r="A50" s="22">
        <v>3.18</v>
      </c>
      <c r="B50" s="48" t="s">
        <v>532</v>
      </c>
      <c r="C50" s="68" t="s">
        <v>100</v>
      </c>
      <c r="D50" s="69">
        <v>10</v>
      </c>
      <c r="E50" s="189"/>
      <c r="F50" s="32"/>
    </row>
    <row r="51" spans="1:6" ht="12" customHeight="1">
      <c r="A51" s="22"/>
      <c r="B51" s="48"/>
      <c r="C51" s="72"/>
      <c r="D51" s="75"/>
      <c r="E51" s="186"/>
      <c r="F51" s="186"/>
    </row>
    <row r="52" spans="1:6" ht="60">
      <c r="A52" s="22">
        <v>3.19</v>
      </c>
      <c r="B52" s="48" t="s">
        <v>533</v>
      </c>
      <c r="C52" s="68" t="s">
        <v>100</v>
      </c>
      <c r="D52" s="69">
        <v>10</v>
      </c>
      <c r="E52" s="189"/>
      <c r="F52" s="32"/>
    </row>
    <row r="53" spans="1:6" ht="12.75" customHeight="1">
      <c r="A53" s="22"/>
      <c r="B53" s="48"/>
      <c r="C53" s="72"/>
      <c r="D53" s="75"/>
      <c r="E53" s="186"/>
      <c r="F53" s="186"/>
    </row>
    <row r="54" spans="1:4" ht="15">
      <c r="A54" s="22"/>
      <c r="B54" s="48"/>
      <c r="C54" s="72"/>
      <c r="D54" s="73"/>
    </row>
    <row r="55" spans="2:6" ht="15.75" customHeight="1">
      <c r="B55" s="530" t="s">
        <v>155</v>
      </c>
      <c r="C55" s="530"/>
      <c r="F55" s="15">
        <f>SUM(F33:F52)</f>
        <v>0</v>
      </c>
    </row>
    <row r="56" spans="2:6" ht="15.75">
      <c r="B56" s="20"/>
      <c r="C56" s="20"/>
      <c r="F56" s="21"/>
    </row>
    <row r="57" spans="2:6" ht="15.75">
      <c r="B57" s="20"/>
      <c r="C57" s="20"/>
      <c r="F57" s="21"/>
    </row>
    <row r="60" spans="2:6" ht="15.75">
      <c r="B60" s="538" t="s">
        <v>170</v>
      </c>
      <c r="C60" s="538"/>
      <c r="F60" s="15">
        <f>SUM(F4)</f>
        <v>0</v>
      </c>
    </row>
    <row r="61" spans="2:6" ht="15.75">
      <c r="B61" s="538" t="s">
        <v>534</v>
      </c>
      <c r="C61" s="538"/>
      <c r="F61" s="15">
        <f>SUM(F27)</f>
        <v>0</v>
      </c>
    </row>
    <row r="62" spans="2:6" ht="15.75">
      <c r="B62" s="538" t="s">
        <v>535</v>
      </c>
      <c r="C62" s="538"/>
      <c r="F62" s="15">
        <f>SUM(F55)</f>
        <v>0</v>
      </c>
    </row>
    <row r="64" spans="4:6" ht="15.75" customHeight="1">
      <c r="D64" s="538" t="s">
        <v>53</v>
      </c>
      <c r="E64" s="538"/>
      <c r="F64" s="47">
        <f>SUM(F60,F61,F62)</f>
        <v>0</v>
      </c>
    </row>
  </sheetData>
  <sheetProtection/>
  <mergeCells count="10">
    <mergeCell ref="A1:F1"/>
    <mergeCell ref="B4:C4"/>
    <mergeCell ref="B8:D8"/>
    <mergeCell ref="B27:C27"/>
    <mergeCell ref="B62:C62"/>
    <mergeCell ref="D64:E64"/>
    <mergeCell ref="B30:D30"/>
    <mergeCell ref="B55:C55"/>
    <mergeCell ref="B60:C60"/>
    <mergeCell ref="B61:C6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14"/>
  <sheetViews>
    <sheetView zoomScalePageLayoutView="0" workbookViewId="0" topLeftCell="A43">
      <selection activeCell="E34" sqref="E34:F44"/>
    </sheetView>
  </sheetViews>
  <sheetFormatPr defaultColWidth="9.140625" defaultRowHeight="12.75"/>
  <cols>
    <col min="1" max="1" width="5.8515625" style="2" customWidth="1"/>
    <col min="2" max="2" width="44.7109375" style="1" customWidth="1"/>
    <col min="3" max="3" width="9.140625" style="7" customWidth="1"/>
    <col min="4" max="4" width="12.8515625" style="6" customWidth="1"/>
    <col min="5" max="5" width="12.140625" style="3" customWidth="1"/>
    <col min="6" max="6" width="17.57421875" style="8" customWidth="1"/>
    <col min="7" max="16384" width="9.140625" style="3" customWidth="1"/>
  </cols>
  <sheetData>
    <row r="1" spans="1:6" s="4" customFormat="1" ht="20.25" customHeight="1">
      <c r="A1" s="521" t="s">
        <v>536</v>
      </c>
      <c r="B1" s="521"/>
      <c r="C1" s="521"/>
      <c r="D1" s="521"/>
      <c r="E1" s="521"/>
      <c r="F1" s="521"/>
    </row>
    <row r="2" ht="13.5" customHeight="1"/>
    <row r="3" spans="1:6" s="9" customFormat="1" ht="16.5" customHeight="1">
      <c r="A3" s="10"/>
      <c r="B3" s="12" t="s">
        <v>86</v>
      </c>
      <c r="C3" s="18" t="s">
        <v>56</v>
      </c>
      <c r="D3" s="25" t="s">
        <v>57</v>
      </c>
      <c r="E3" s="26" t="s">
        <v>87</v>
      </c>
      <c r="F3" s="27" t="s">
        <v>88</v>
      </c>
    </row>
    <row r="4" spans="1:6" ht="17.25" customHeight="1">
      <c r="A4" s="16">
        <v>1</v>
      </c>
      <c r="B4" s="539" t="s">
        <v>537</v>
      </c>
      <c r="C4" s="539"/>
      <c r="D4" s="539"/>
      <c r="E4" s="52"/>
      <c r="F4" s="54"/>
    </row>
    <row r="5" spans="1:6" ht="9.75" customHeight="1">
      <c r="A5" s="10"/>
      <c r="B5" s="51"/>
      <c r="C5" s="51"/>
      <c r="D5" s="51"/>
      <c r="E5" s="159"/>
      <c r="F5" s="159"/>
    </row>
    <row r="6" spans="1:6" ht="61.5" customHeight="1">
      <c r="A6" s="17">
        <v>1.1</v>
      </c>
      <c r="B6" s="157" t="s">
        <v>241</v>
      </c>
      <c r="C6" s="55" t="s">
        <v>93</v>
      </c>
      <c r="D6" s="56">
        <v>200</v>
      </c>
      <c r="E6" s="56"/>
      <c r="F6" s="50"/>
    </row>
    <row r="7" spans="1:6" ht="12" customHeight="1">
      <c r="A7" s="10"/>
      <c r="B7" s="57"/>
      <c r="C7" s="164"/>
      <c r="D7" s="161"/>
      <c r="E7" s="162"/>
      <c r="F7" s="162"/>
    </row>
    <row r="8" spans="1:6" ht="45" customHeight="1">
      <c r="A8" s="17">
        <v>1.2</v>
      </c>
      <c r="B8" s="157" t="s">
        <v>242</v>
      </c>
      <c r="C8" s="55" t="s">
        <v>107</v>
      </c>
      <c r="D8" s="56">
        <v>167</v>
      </c>
      <c r="E8" s="56"/>
      <c r="F8" s="50"/>
    </row>
    <row r="9" spans="1:6" ht="12" customHeight="1">
      <c r="A9" s="10"/>
      <c r="B9" s="57"/>
      <c r="C9" s="164"/>
      <c r="D9" s="161"/>
      <c r="E9" s="162"/>
      <c r="F9" s="162"/>
    </row>
    <row r="10" spans="1:6" ht="48" customHeight="1">
      <c r="A10" s="17">
        <v>1.3</v>
      </c>
      <c r="B10" s="157" t="s">
        <v>243</v>
      </c>
      <c r="C10" s="55" t="s">
        <v>93</v>
      </c>
      <c r="D10" s="56">
        <v>75</v>
      </c>
      <c r="E10" s="56"/>
      <c r="F10" s="50"/>
    </row>
    <row r="11" spans="1:6" ht="12" customHeight="1">
      <c r="A11" s="10"/>
      <c r="B11" s="57"/>
      <c r="C11" s="164"/>
      <c r="D11" s="161"/>
      <c r="E11" s="162"/>
      <c r="F11" s="162"/>
    </row>
    <row r="12" spans="1:6" ht="62.25" customHeight="1">
      <c r="A12" s="17">
        <v>1.4</v>
      </c>
      <c r="B12" s="157" t="s">
        <v>538</v>
      </c>
      <c r="C12" s="55" t="s">
        <v>93</v>
      </c>
      <c r="D12" s="56">
        <v>125</v>
      </c>
      <c r="E12" s="162"/>
      <c r="F12" s="50"/>
    </row>
    <row r="13" spans="1:6" ht="13.5" customHeight="1">
      <c r="A13" s="10"/>
      <c r="B13" s="171"/>
      <c r="C13" s="172"/>
      <c r="D13" s="161"/>
      <c r="E13" s="162"/>
      <c r="F13" s="162"/>
    </row>
    <row r="14" spans="1:6" ht="33.75" customHeight="1">
      <c r="A14" s="17">
        <v>1.5</v>
      </c>
      <c r="B14" s="157" t="s">
        <v>539</v>
      </c>
      <c r="C14" s="55" t="s">
        <v>100</v>
      </c>
      <c r="D14" s="56">
        <v>208</v>
      </c>
      <c r="E14" s="162"/>
      <c r="F14" s="50"/>
    </row>
    <row r="15" spans="1:6" ht="12" customHeight="1">
      <c r="A15" s="173"/>
      <c r="B15" s="12"/>
      <c r="C15" s="44"/>
      <c r="D15" s="177"/>
      <c r="E15" s="178"/>
      <c r="F15" s="179"/>
    </row>
    <row r="16" spans="1:6" ht="92.25" customHeight="1">
      <c r="A16" s="17">
        <v>1.6</v>
      </c>
      <c r="B16" s="31" t="s">
        <v>540</v>
      </c>
      <c r="C16" s="55" t="s">
        <v>121</v>
      </c>
      <c r="D16" s="19">
        <v>5</v>
      </c>
      <c r="E16" s="162"/>
      <c r="F16" s="50"/>
    </row>
    <row r="17" spans="1:6" ht="13.5" customHeight="1">
      <c r="A17" s="173"/>
      <c r="B17" s="12"/>
      <c r="C17" s="44"/>
      <c r="D17" s="177"/>
      <c r="E17" s="178"/>
      <c r="F17" s="179"/>
    </row>
    <row r="18" spans="1:6" ht="120.75" customHeight="1">
      <c r="A18" s="17">
        <v>1.7</v>
      </c>
      <c r="B18" s="31" t="s">
        <v>541</v>
      </c>
      <c r="C18" s="55" t="s">
        <v>121</v>
      </c>
      <c r="D18" s="19">
        <v>3</v>
      </c>
      <c r="E18" s="162"/>
      <c r="F18" s="50"/>
    </row>
    <row r="19" spans="1:6" ht="12" customHeight="1">
      <c r="A19" s="173"/>
      <c r="B19" s="12"/>
      <c r="C19" s="44"/>
      <c r="D19" s="177"/>
      <c r="E19" s="178"/>
      <c r="F19" s="179"/>
    </row>
    <row r="20" spans="1:6" ht="15" customHeight="1">
      <c r="A20" s="17">
        <v>1.8</v>
      </c>
      <c r="B20" s="157" t="s">
        <v>542</v>
      </c>
      <c r="C20" s="35" t="s">
        <v>107</v>
      </c>
      <c r="D20" s="56">
        <v>26</v>
      </c>
      <c r="E20" s="162"/>
      <c r="F20" s="50"/>
    </row>
    <row r="21" spans="1:6" ht="13.5" customHeight="1">
      <c r="A21" s="173"/>
      <c r="B21" s="12"/>
      <c r="C21" s="44"/>
      <c r="D21" s="177"/>
      <c r="E21" s="178"/>
      <c r="F21" s="179"/>
    </row>
    <row r="22" spans="1:6" ht="18" customHeight="1">
      <c r="A22" s="17">
        <v>1.9</v>
      </c>
      <c r="B22" s="157" t="s">
        <v>246</v>
      </c>
      <c r="C22" s="35" t="s">
        <v>100</v>
      </c>
      <c r="D22" s="56">
        <v>208</v>
      </c>
      <c r="E22" s="58"/>
      <c r="F22" s="50"/>
    </row>
    <row r="23" spans="1:6" ht="14.25" customHeight="1">
      <c r="A23" s="173"/>
      <c r="B23" s="12"/>
      <c r="C23" s="44"/>
      <c r="D23" s="177"/>
      <c r="E23" s="178"/>
      <c r="F23" s="179"/>
    </row>
    <row r="24" spans="1:6" ht="18.75" customHeight="1">
      <c r="A24" s="22">
        <v>1.1</v>
      </c>
      <c r="B24" s="157" t="s">
        <v>543</v>
      </c>
      <c r="C24" s="35" t="s">
        <v>100</v>
      </c>
      <c r="D24" s="56">
        <v>100</v>
      </c>
      <c r="E24" s="58"/>
      <c r="F24" s="50"/>
    </row>
    <row r="25" spans="1:6" ht="12.75" customHeight="1">
      <c r="A25" s="173"/>
      <c r="B25" s="12"/>
      <c r="C25" s="44"/>
      <c r="D25" s="177"/>
      <c r="E25" s="178"/>
      <c r="F25" s="179"/>
    </row>
    <row r="26" spans="1:6" ht="31.5" customHeight="1">
      <c r="A26" s="22">
        <v>1.11</v>
      </c>
      <c r="B26" s="157" t="s">
        <v>544</v>
      </c>
      <c r="C26" s="35" t="s">
        <v>93</v>
      </c>
      <c r="D26" s="56">
        <v>6</v>
      </c>
      <c r="E26" s="58"/>
      <c r="F26" s="50"/>
    </row>
    <row r="27" spans="1:6" ht="12.75" customHeight="1">
      <c r="A27" s="173"/>
      <c r="B27" s="12"/>
      <c r="C27" s="44"/>
      <c r="D27" s="177"/>
      <c r="E27" s="178"/>
      <c r="F27" s="179"/>
    </row>
    <row r="28" spans="1:6" ht="12.75" customHeight="1">
      <c r="A28" s="173"/>
      <c r="B28" s="12"/>
      <c r="C28" s="44"/>
      <c r="D28" s="177"/>
      <c r="E28" s="178"/>
      <c r="F28" s="179"/>
    </row>
    <row r="29" spans="1:6" ht="17.25" customHeight="1">
      <c r="A29" s="13"/>
      <c r="B29" s="530" t="s">
        <v>114</v>
      </c>
      <c r="C29" s="530"/>
      <c r="D29" s="14"/>
      <c r="E29" s="56"/>
      <c r="F29" s="168">
        <f>SUM(F6,F8,F10,F12,F14,F16,F18,F20,F22,F24,F26)</f>
        <v>0</v>
      </c>
    </row>
    <row r="30" spans="1:6" ht="15" customHeight="1">
      <c r="A30" s="173"/>
      <c r="B30" s="12"/>
      <c r="C30" s="44"/>
      <c r="D30" s="177"/>
      <c r="E30" s="178"/>
      <c r="F30" s="179"/>
    </row>
    <row r="31" spans="1:6" s="9" customFormat="1" ht="12.75" customHeight="1">
      <c r="A31" s="23"/>
      <c r="B31" s="29"/>
      <c r="C31" s="23"/>
      <c r="D31" s="23"/>
      <c r="E31" s="33"/>
      <c r="F31" s="33"/>
    </row>
    <row r="32" spans="1:6" s="9" customFormat="1" ht="18.75" customHeight="1">
      <c r="A32" s="18">
        <v>2</v>
      </c>
      <c r="B32" s="543" t="s">
        <v>545</v>
      </c>
      <c r="C32" s="543"/>
      <c r="D32" s="543"/>
      <c r="E32" s="46"/>
      <c r="F32" s="47"/>
    </row>
    <row r="33" spans="1:6" s="9" customFormat="1" ht="10.5" customHeight="1">
      <c r="A33" s="23"/>
      <c r="B33" s="29"/>
      <c r="C33" s="23"/>
      <c r="D33" s="23"/>
      <c r="E33" s="33"/>
      <c r="F33" s="33"/>
    </row>
    <row r="34" spans="1:6" s="9" customFormat="1" ht="92.25" customHeight="1">
      <c r="A34" s="17">
        <v>2.1</v>
      </c>
      <c r="B34" s="31" t="s">
        <v>546</v>
      </c>
      <c r="C34" s="39" t="s">
        <v>107</v>
      </c>
      <c r="D34" s="34">
        <v>2143</v>
      </c>
      <c r="E34" s="34"/>
      <c r="F34" s="32"/>
    </row>
    <row r="35" spans="1:6" s="9" customFormat="1" ht="12.75" customHeight="1">
      <c r="A35" s="235"/>
      <c r="B35" s="182"/>
      <c r="C35" s="39"/>
      <c r="D35" s="158"/>
      <c r="E35" s="34"/>
      <c r="F35" s="34"/>
    </row>
    <row r="36" spans="1:6" s="9" customFormat="1" ht="45.75" customHeight="1">
      <c r="A36" s="17">
        <v>2.2</v>
      </c>
      <c r="B36" s="157" t="s">
        <v>547</v>
      </c>
      <c r="C36" s="39" t="s">
        <v>93</v>
      </c>
      <c r="D36" s="158">
        <v>386</v>
      </c>
      <c r="E36" s="34"/>
      <c r="F36" s="32"/>
    </row>
    <row r="37" spans="1:6" s="9" customFormat="1" ht="12.75" customHeight="1">
      <c r="A37" s="235"/>
      <c r="B37" s="182"/>
      <c r="C37" s="39"/>
      <c r="D37" s="158"/>
      <c r="E37" s="34"/>
      <c r="F37" s="34"/>
    </row>
    <row r="38" spans="1:6" s="9" customFormat="1" ht="47.25" customHeight="1">
      <c r="A38" s="17">
        <v>2.3</v>
      </c>
      <c r="B38" s="157" t="s">
        <v>548</v>
      </c>
      <c r="C38" s="39" t="s">
        <v>93</v>
      </c>
      <c r="D38" s="158">
        <v>215</v>
      </c>
      <c r="E38" s="34"/>
      <c r="F38" s="32"/>
    </row>
    <row r="39" spans="1:6" s="9" customFormat="1" ht="12.75" customHeight="1">
      <c r="A39" s="235"/>
      <c r="B39" s="182"/>
      <c r="C39" s="39"/>
      <c r="D39" s="158"/>
      <c r="E39" s="34"/>
      <c r="F39" s="34"/>
    </row>
    <row r="40" spans="1:6" s="9" customFormat="1" ht="79.5" customHeight="1">
      <c r="A40" s="17">
        <v>2.4</v>
      </c>
      <c r="B40" s="236" t="s">
        <v>549</v>
      </c>
      <c r="C40" s="39" t="s">
        <v>107</v>
      </c>
      <c r="D40" s="34">
        <v>2143</v>
      </c>
      <c r="E40" s="34"/>
      <c r="F40" s="32"/>
    </row>
    <row r="41" spans="1:6" s="9" customFormat="1" ht="12.75" customHeight="1">
      <c r="A41" s="235"/>
      <c r="B41" s="182"/>
      <c r="C41" s="39"/>
      <c r="D41" s="158"/>
      <c r="E41" s="34"/>
      <c r="F41" s="34"/>
    </row>
    <row r="42" spans="1:6" s="9" customFormat="1" ht="60.75" customHeight="1">
      <c r="A42" s="17">
        <v>2.5</v>
      </c>
      <c r="B42" s="236" t="s">
        <v>550</v>
      </c>
      <c r="C42" s="39" t="s">
        <v>107</v>
      </c>
      <c r="D42" s="34">
        <v>2143</v>
      </c>
      <c r="E42" s="34"/>
      <c r="F42" s="32"/>
    </row>
    <row r="43" spans="1:6" s="9" customFormat="1" ht="12.75" customHeight="1">
      <c r="A43" s="28"/>
      <c r="B43" s="157"/>
      <c r="C43" s="55"/>
      <c r="D43" s="223"/>
      <c r="E43" s="34"/>
      <c r="F43" s="32"/>
    </row>
    <row r="44" spans="1:6" s="9" customFormat="1" ht="15" customHeight="1">
      <c r="A44" s="28">
        <v>2.6</v>
      </c>
      <c r="B44" s="157" t="s">
        <v>365</v>
      </c>
      <c r="C44" s="55" t="s">
        <v>90</v>
      </c>
      <c r="D44" s="223">
        <v>1</v>
      </c>
      <c r="E44" s="34"/>
      <c r="F44" s="32"/>
    </row>
    <row r="45" spans="1:6" s="9" customFormat="1" ht="13.5" customHeight="1">
      <c r="A45" s="28"/>
      <c r="B45" s="157"/>
      <c r="C45" s="55"/>
      <c r="D45" s="223"/>
      <c r="E45" s="34"/>
      <c r="F45" s="32"/>
    </row>
    <row r="46" spans="1:6" s="9" customFormat="1" ht="12.75" customHeight="1">
      <c r="A46" s="23"/>
      <c r="B46" s="29"/>
      <c r="C46" s="23"/>
      <c r="D46" s="23"/>
      <c r="E46" s="23"/>
      <c r="F46" s="23"/>
    </row>
    <row r="47" spans="1:6" s="9" customFormat="1" ht="18" customHeight="1">
      <c r="A47" s="13"/>
      <c r="B47" s="530" t="s">
        <v>551</v>
      </c>
      <c r="C47" s="530"/>
      <c r="D47" s="530"/>
      <c r="E47" s="52"/>
      <c r="F47" s="15">
        <f>SUM(F34,F36,F38,F40,F42,F44)</f>
        <v>0</v>
      </c>
    </row>
    <row r="48" spans="1:6" s="9" customFormat="1" ht="12.75" customHeight="1">
      <c r="A48" s="23"/>
      <c r="B48" s="29"/>
      <c r="C48" s="23"/>
      <c r="D48" s="23"/>
      <c r="E48" s="23"/>
      <c r="F48" s="23"/>
    </row>
    <row r="49" spans="1:6" ht="12.75" customHeight="1">
      <c r="A49" s="16"/>
      <c r="B49" s="16"/>
      <c r="C49" s="16"/>
      <c r="D49" s="16"/>
      <c r="E49" s="16"/>
      <c r="F49" s="16"/>
    </row>
    <row r="50" spans="1:6" ht="15.75" customHeight="1">
      <c r="A50" s="13"/>
      <c r="C50" s="13"/>
      <c r="D50" s="13"/>
      <c r="E50" s="13"/>
      <c r="F50" s="13"/>
    </row>
    <row r="51" spans="1:6" ht="15.75" customHeight="1">
      <c r="A51" s="16"/>
      <c r="B51" s="16"/>
      <c r="C51" s="16"/>
      <c r="D51" s="16"/>
      <c r="E51" s="16"/>
      <c r="F51" s="16"/>
    </row>
    <row r="52" spans="2:6" ht="16.5" customHeight="1">
      <c r="B52" s="538" t="s">
        <v>552</v>
      </c>
      <c r="C52" s="538"/>
      <c r="F52" s="148">
        <f>F29</f>
        <v>0</v>
      </c>
    </row>
    <row r="53" spans="2:6" ht="16.5" customHeight="1">
      <c r="B53" s="538" t="s">
        <v>553</v>
      </c>
      <c r="C53" s="538"/>
      <c r="F53" s="148">
        <f>F47</f>
        <v>0</v>
      </c>
    </row>
    <row r="54" spans="2:6" ht="15" customHeight="1">
      <c r="B54" s="24"/>
      <c r="C54" s="24"/>
      <c r="D54" s="24"/>
      <c r="E54" s="24"/>
      <c r="F54" s="24"/>
    </row>
    <row r="55" spans="2:6" ht="18.75" customHeight="1">
      <c r="B55" s="24"/>
      <c r="C55" s="24"/>
      <c r="D55" s="538" t="s">
        <v>194</v>
      </c>
      <c r="E55" s="538"/>
      <c r="F55" s="191">
        <f>SUM(F52,F53)</f>
        <v>0</v>
      </c>
    </row>
    <row r="56" spans="2:6" ht="15" customHeight="1">
      <c r="B56" s="24"/>
      <c r="C56" s="24"/>
      <c r="D56" s="24"/>
      <c r="E56" s="24"/>
      <c r="F56" s="24"/>
    </row>
    <row r="57" ht="15" customHeight="1"/>
    <row r="58" spans="4:5" ht="20.25" customHeight="1">
      <c r="D58" s="24"/>
      <c r="E58" s="24"/>
    </row>
    <row r="59" spans="1:6" ht="15" customHeight="1">
      <c r="A59" s="16"/>
      <c r="B59" s="16"/>
      <c r="C59" s="16"/>
      <c r="D59" s="16"/>
      <c r="E59" s="16"/>
      <c r="F59" s="16"/>
    </row>
    <row r="60" spans="1:6" ht="15" customHeight="1">
      <c r="A60" s="16"/>
      <c r="B60" s="16"/>
      <c r="C60" s="16"/>
      <c r="D60" s="16"/>
      <c r="E60" s="16"/>
      <c r="F60" s="16"/>
    </row>
    <row r="61" spans="1:6" ht="15" customHeight="1">
      <c r="A61" s="16"/>
      <c r="B61" s="16"/>
      <c r="C61" s="16"/>
      <c r="D61" s="16"/>
      <c r="E61" s="16"/>
      <c r="F61" s="16"/>
    </row>
    <row r="62" spans="1:6" ht="15" customHeight="1">
      <c r="A62" s="16"/>
      <c r="B62" s="16"/>
      <c r="C62" s="16"/>
      <c r="D62" s="16"/>
      <c r="E62" s="16"/>
      <c r="F62" s="16"/>
    </row>
    <row r="63" spans="1:6" ht="15" customHeight="1">
      <c r="A63" s="16"/>
      <c r="B63" s="16"/>
      <c r="C63" s="16"/>
      <c r="D63" s="16"/>
      <c r="E63" s="16"/>
      <c r="F63" s="16"/>
    </row>
    <row r="64" spans="1:6" ht="15" customHeight="1">
      <c r="A64" s="16"/>
      <c r="B64" s="16"/>
      <c r="C64" s="16"/>
      <c r="D64" s="16"/>
      <c r="E64" s="16"/>
      <c r="F64" s="16"/>
    </row>
    <row r="65" spans="1:6" ht="11.25" customHeight="1">
      <c r="A65" s="16"/>
      <c r="B65" s="16"/>
      <c r="C65" s="16"/>
      <c r="D65" s="16"/>
      <c r="E65" s="16"/>
      <c r="F65" s="16"/>
    </row>
    <row r="66" spans="1:6" ht="15" customHeight="1">
      <c r="A66" s="16"/>
      <c r="B66" s="16"/>
      <c r="C66" s="16"/>
      <c r="D66" s="16"/>
      <c r="E66" s="16"/>
      <c r="F66" s="16"/>
    </row>
    <row r="67" spans="1:6" ht="11.25" customHeight="1">
      <c r="A67" s="16"/>
      <c r="B67" s="16"/>
      <c r="C67" s="16"/>
      <c r="D67" s="16"/>
      <c r="E67" s="16"/>
      <c r="F67" s="16"/>
    </row>
    <row r="68" spans="1:6" ht="15.75" customHeight="1">
      <c r="A68" s="16"/>
      <c r="B68" s="16"/>
      <c r="C68" s="16"/>
      <c r="D68" s="16"/>
      <c r="E68" s="16"/>
      <c r="F68" s="16"/>
    </row>
    <row r="69" spans="1:6" ht="11.25" customHeight="1">
      <c r="A69" s="16"/>
      <c r="B69" s="16"/>
      <c r="C69" s="16"/>
      <c r="D69" s="16"/>
      <c r="E69" s="16"/>
      <c r="F69" s="16"/>
    </row>
    <row r="70" spans="1:6" ht="11.25" customHeight="1">
      <c r="A70" s="16"/>
      <c r="B70" s="16"/>
      <c r="C70" s="16"/>
      <c r="D70" s="16"/>
      <c r="E70" s="16"/>
      <c r="F70" s="16"/>
    </row>
    <row r="71" spans="1:6" ht="15.75" customHeight="1">
      <c r="A71" s="16"/>
      <c r="B71" s="16"/>
      <c r="C71" s="16"/>
      <c r="D71" s="16"/>
      <c r="E71" s="16"/>
      <c r="F71" s="16"/>
    </row>
    <row r="72" spans="1:6" ht="11.25" customHeight="1">
      <c r="A72" s="16"/>
      <c r="B72" s="16"/>
      <c r="C72" s="16"/>
      <c r="D72" s="16"/>
      <c r="E72" s="16"/>
      <c r="F72" s="16"/>
    </row>
    <row r="73" spans="1:6" ht="15" customHeight="1">
      <c r="A73" s="16"/>
      <c r="B73" s="16"/>
      <c r="C73" s="16"/>
      <c r="D73" s="16"/>
      <c r="E73" s="16"/>
      <c r="F73" s="16"/>
    </row>
    <row r="74" spans="1:6" ht="11.25" customHeight="1">
      <c r="A74" s="16"/>
      <c r="B74" s="16"/>
      <c r="C74" s="16"/>
      <c r="D74" s="16"/>
      <c r="E74" s="16"/>
      <c r="F74" s="16"/>
    </row>
    <row r="75" spans="1:6" ht="15" customHeight="1">
      <c r="A75" s="16"/>
      <c r="B75" s="16"/>
      <c r="C75" s="16"/>
      <c r="D75" s="16"/>
      <c r="E75" s="16"/>
      <c r="F75" s="16"/>
    </row>
    <row r="76" spans="1:6" ht="11.25" customHeight="1">
      <c r="A76" s="16"/>
      <c r="B76" s="16"/>
      <c r="C76" s="16"/>
      <c r="D76" s="16"/>
      <c r="E76" s="16"/>
      <c r="F76" s="16"/>
    </row>
    <row r="77" spans="1:6" ht="15" customHeight="1">
      <c r="A77" s="16"/>
      <c r="B77" s="16"/>
      <c r="C77" s="16"/>
      <c r="D77" s="16"/>
      <c r="E77" s="16"/>
      <c r="F77" s="16"/>
    </row>
    <row r="78" spans="1:6" ht="11.25" customHeight="1">
      <c r="A78" s="16"/>
      <c r="B78" s="16"/>
      <c r="C78" s="16"/>
      <c r="D78" s="16"/>
      <c r="E78" s="16"/>
      <c r="F78" s="16"/>
    </row>
    <row r="79" spans="1:6" ht="15" customHeight="1">
      <c r="A79" s="16"/>
      <c r="B79" s="16"/>
      <c r="C79" s="16"/>
      <c r="D79" s="16"/>
      <c r="E79" s="16"/>
      <c r="F79" s="16"/>
    </row>
    <row r="80" spans="1:6" ht="11.25" customHeight="1">
      <c r="A80" s="16"/>
      <c r="B80" s="16"/>
      <c r="C80" s="16"/>
      <c r="D80" s="16"/>
      <c r="E80" s="16"/>
      <c r="F80" s="16"/>
    </row>
    <row r="81" spans="1:6" ht="15" customHeight="1">
      <c r="A81" s="16"/>
      <c r="B81" s="16"/>
      <c r="C81" s="16"/>
      <c r="D81" s="16"/>
      <c r="E81" s="16"/>
      <c r="F81" s="16"/>
    </row>
    <row r="82" spans="1:6" ht="15" customHeight="1">
      <c r="A82" s="16"/>
      <c r="B82" s="16"/>
      <c r="C82" s="16"/>
      <c r="D82" s="16"/>
      <c r="E82" s="16"/>
      <c r="F82" s="16"/>
    </row>
    <row r="83" spans="1:6" ht="15" customHeight="1">
      <c r="A83" s="16"/>
      <c r="B83" s="16"/>
      <c r="C83" s="16"/>
      <c r="D83" s="16"/>
      <c r="E83" s="16"/>
      <c r="F83" s="16"/>
    </row>
    <row r="84" spans="1:6" ht="15" customHeight="1">
      <c r="A84" s="16"/>
      <c r="B84" s="16"/>
      <c r="C84" s="16"/>
      <c r="D84" s="16"/>
      <c r="E84" s="16"/>
      <c r="F84" s="16"/>
    </row>
    <row r="85" spans="1:6" ht="11.25" customHeight="1">
      <c r="A85" s="16"/>
      <c r="B85" s="16"/>
      <c r="C85" s="16"/>
      <c r="D85" s="16"/>
      <c r="E85" s="16"/>
      <c r="F85" s="16"/>
    </row>
    <row r="86" spans="1:6" ht="15" customHeight="1">
      <c r="A86" s="16"/>
      <c r="B86" s="16"/>
      <c r="C86" s="16"/>
      <c r="D86" s="16"/>
      <c r="E86" s="16"/>
      <c r="F86" s="16"/>
    </row>
    <row r="87" spans="1:6" ht="15" customHeight="1">
      <c r="A87" s="16"/>
      <c r="B87" s="16"/>
      <c r="C87" s="16"/>
      <c r="D87" s="16"/>
      <c r="E87" s="16"/>
      <c r="F87" s="16"/>
    </row>
    <row r="88" spans="1:6" ht="15" customHeight="1">
      <c r="A88" s="16"/>
      <c r="B88" s="16"/>
      <c r="C88" s="16"/>
      <c r="D88" s="16"/>
      <c r="E88" s="16"/>
      <c r="F88" s="16"/>
    </row>
    <row r="89" spans="1:6" ht="15" customHeight="1">
      <c r="A89" s="16"/>
      <c r="B89" s="16"/>
      <c r="C89" s="16"/>
      <c r="D89" s="16"/>
      <c r="E89" s="16"/>
      <c r="F89" s="16"/>
    </row>
    <row r="90" spans="1:6" ht="15" customHeight="1">
      <c r="A90" s="16"/>
      <c r="B90" s="16"/>
      <c r="C90" s="16"/>
      <c r="D90" s="16"/>
      <c r="E90" s="16"/>
      <c r="F90" s="16"/>
    </row>
    <row r="91" spans="1:6" ht="15" customHeight="1">
      <c r="A91" s="16"/>
      <c r="B91" s="16"/>
      <c r="C91" s="16"/>
      <c r="D91" s="16"/>
      <c r="E91" s="16"/>
      <c r="F91" s="16"/>
    </row>
    <row r="92" spans="1:6" ht="33.75" customHeight="1">
      <c r="A92" s="16"/>
      <c r="B92" s="16"/>
      <c r="C92" s="16"/>
      <c r="D92" s="16"/>
      <c r="E92" s="16"/>
      <c r="F92" s="16"/>
    </row>
    <row r="93" spans="1:6" ht="15" customHeight="1">
      <c r="A93" s="16"/>
      <c r="B93" s="16"/>
      <c r="C93" s="16"/>
      <c r="D93" s="16"/>
      <c r="E93" s="16"/>
      <c r="F93" s="16"/>
    </row>
    <row r="94" spans="1:6" ht="15" customHeight="1">
      <c r="A94" s="16"/>
      <c r="B94" s="16"/>
      <c r="C94" s="16"/>
      <c r="D94" s="16"/>
      <c r="E94" s="16"/>
      <c r="F94" s="16"/>
    </row>
    <row r="95" spans="1:6" ht="15" customHeight="1">
      <c r="A95" s="16"/>
      <c r="B95" s="16"/>
      <c r="C95" s="16"/>
      <c r="D95" s="16"/>
      <c r="E95" s="16"/>
      <c r="F95" s="16"/>
    </row>
    <row r="96" spans="1:6" ht="15" customHeight="1">
      <c r="A96" s="16"/>
      <c r="B96" s="16"/>
      <c r="C96" s="16"/>
      <c r="D96" s="16"/>
      <c r="E96" s="16"/>
      <c r="F96" s="16"/>
    </row>
    <row r="97" spans="1:6" ht="15" customHeight="1">
      <c r="A97" s="16"/>
      <c r="B97" s="16"/>
      <c r="C97" s="16"/>
      <c r="D97" s="16"/>
      <c r="E97" s="16"/>
      <c r="F97" s="16"/>
    </row>
    <row r="98" spans="1:6" ht="15" customHeight="1">
      <c r="A98" s="16"/>
      <c r="B98" s="16"/>
      <c r="C98" s="16"/>
      <c r="D98" s="16"/>
      <c r="E98" s="16"/>
      <c r="F98" s="16"/>
    </row>
    <row r="99" spans="1:6" ht="15" customHeight="1">
      <c r="A99" s="16"/>
      <c r="B99" s="16"/>
      <c r="C99" s="16"/>
      <c r="D99" s="16"/>
      <c r="E99" s="16"/>
      <c r="F99" s="16"/>
    </row>
    <row r="100" spans="1:6" ht="15" customHeight="1">
      <c r="A100" s="16"/>
      <c r="B100" s="16"/>
      <c r="C100" s="16"/>
      <c r="D100" s="16"/>
      <c r="E100" s="16"/>
      <c r="F100" s="16"/>
    </row>
    <row r="101" spans="1:6" ht="15" customHeight="1">
      <c r="A101" s="16"/>
      <c r="B101" s="16"/>
      <c r="C101" s="16"/>
      <c r="D101" s="16"/>
      <c r="E101" s="16"/>
      <c r="F101" s="16"/>
    </row>
    <row r="102" spans="1:6" ht="15" customHeight="1">
      <c r="A102" s="16"/>
      <c r="B102" s="16"/>
      <c r="C102" s="16"/>
      <c r="D102" s="16"/>
      <c r="E102" s="16"/>
      <c r="F102" s="16"/>
    </row>
    <row r="103" spans="1:6" ht="15" customHeight="1">
      <c r="A103" s="16"/>
      <c r="B103" s="16"/>
      <c r="C103" s="16"/>
      <c r="D103" s="16"/>
      <c r="E103" s="16"/>
      <c r="F103" s="16"/>
    </row>
    <row r="104" spans="1:6" ht="15" customHeight="1">
      <c r="A104" s="16"/>
      <c r="B104" s="16"/>
      <c r="C104" s="16"/>
      <c r="D104" s="16"/>
      <c r="E104" s="16"/>
      <c r="F104" s="16"/>
    </row>
    <row r="105" spans="1:6" ht="15" customHeight="1">
      <c r="A105" s="16"/>
      <c r="B105" s="16"/>
      <c r="C105" s="16"/>
      <c r="D105" s="16"/>
      <c r="E105" s="16"/>
      <c r="F105" s="16"/>
    </row>
    <row r="106" spans="1:6" ht="15" customHeight="1">
      <c r="A106" s="16"/>
      <c r="B106" s="16"/>
      <c r="C106" s="16"/>
      <c r="D106" s="16"/>
      <c r="E106" s="16"/>
      <c r="F106" s="16"/>
    </row>
    <row r="107" spans="1:6" ht="15" customHeight="1">
      <c r="A107" s="16"/>
      <c r="B107" s="16"/>
      <c r="C107" s="16"/>
      <c r="D107" s="16"/>
      <c r="E107" s="16"/>
      <c r="F107" s="16"/>
    </row>
    <row r="108" spans="1:6" ht="15" customHeight="1">
      <c r="A108" s="16"/>
      <c r="B108" s="16"/>
      <c r="C108" s="16"/>
      <c r="D108" s="16"/>
      <c r="E108" s="16"/>
      <c r="F108" s="16"/>
    </row>
    <row r="109" spans="1:6" ht="15" customHeight="1">
      <c r="A109" s="16"/>
      <c r="B109" s="16"/>
      <c r="C109" s="16"/>
      <c r="D109" s="16"/>
      <c r="E109" s="16"/>
      <c r="F109" s="16"/>
    </row>
    <row r="110" spans="1:6" ht="15" customHeight="1">
      <c r="A110" s="16"/>
      <c r="B110" s="16"/>
      <c r="C110" s="16"/>
      <c r="D110" s="16"/>
      <c r="E110" s="16"/>
      <c r="F110" s="16"/>
    </row>
    <row r="111" spans="1:6" ht="15" customHeight="1">
      <c r="A111" s="16"/>
      <c r="B111" s="16"/>
      <c r="C111" s="16"/>
      <c r="D111" s="16"/>
      <c r="E111" s="16"/>
      <c r="F111" s="16"/>
    </row>
    <row r="112" spans="1:6" ht="15.75" customHeight="1">
      <c r="A112" s="16"/>
      <c r="B112" s="16"/>
      <c r="C112" s="16"/>
      <c r="D112" s="16"/>
      <c r="E112" s="16"/>
      <c r="F112" s="16"/>
    </row>
    <row r="113" spans="2:6" ht="15.75">
      <c r="B113" s="20"/>
      <c r="C113" s="20"/>
      <c r="F113" s="21"/>
    </row>
    <row r="114" spans="2:6" ht="15.75">
      <c r="B114" s="20"/>
      <c r="C114" s="20"/>
      <c r="F114" s="21"/>
    </row>
    <row r="123" ht="15.75" customHeight="1"/>
  </sheetData>
  <sheetProtection/>
  <mergeCells count="8">
    <mergeCell ref="B53:C53"/>
    <mergeCell ref="D55:E55"/>
    <mergeCell ref="A1:F1"/>
    <mergeCell ref="B4:D4"/>
    <mergeCell ref="B29:C29"/>
    <mergeCell ref="B32:D32"/>
    <mergeCell ref="B47:D47"/>
    <mergeCell ref="B52:C5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121"/>
  <sheetViews>
    <sheetView zoomScalePageLayoutView="0" workbookViewId="0" topLeftCell="A1">
      <selection activeCell="E5" sqref="E5:F7"/>
    </sheetView>
  </sheetViews>
  <sheetFormatPr defaultColWidth="9.140625" defaultRowHeight="12.75"/>
  <cols>
    <col min="1" max="1" width="5.8515625" style="2" customWidth="1"/>
    <col min="2" max="2" width="44.7109375" style="1" customWidth="1"/>
    <col min="3" max="3" width="9.140625" style="7" customWidth="1"/>
    <col min="4" max="4" width="11.28125" style="6" customWidth="1"/>
    <col min="5" max="5" width="13.00390625" style="3" customWidth="1"/>
    <col min="6" max="6" width="17.57421875" style="8" customWidth="1"/>
    <col min="7" max="16384" width="9.140625" style="3" customWidth="1"/>
  </cols>
  <sheetData>
    <row r="1" spans="1:6" s="4" customFormat="1" ht="20.25" customHeight="1">
      <c r="A1" s="521" t="s">
        <v>557</v>
      </c>
      <c r="B1" s="521"/>
      <c r="C1" s="521"/>
      <c r="D1" s="521"/>
      <c r="E1" s="521"/>
      <c r="F1" s="521"/>
    </row>
    <row r="2" ht="15" customHeight="1"/>
    <row r="3" spans="1:6" s="9" customFormat="1" ht="20.25" customHeight="1">
      <c r="A3" s="10"/>
      <c r="B3" s="12" t="s">
        <v>86</v>
      </c>
      <c r="C3" s="18" t="s">
        <v>56</v>
      </c>
      <c r="D3" s="25" t="s">
        <v>57</v>
      </c>
      <c r="E3" s="26" t="s">
        <v>87</v>
      </c>
      <c r="F3" s="27" t="s">
        <v>88</v>
      </c>
    </row>
    <row r="4" spans="1:6" s="9" customFormat="1" ht="21.75" customHeight="1">
      <c r="A4" s="18">
        <v>1</v>
      </c>
      <c r="B4" s="43" t="s">
        <v>554</v>
      </c>
      <c r="C4" s="44"/>
      <c r="D4" s="45"/>
      <c r="E4" s="46"/>
      <c r="F4" s="47"/>
    </row>
    <row r="5" spans="1:6" s="9" customFormat="1" ht="30.75" customHeight="1">
      <c r="A5" s="23">
        <v>1.1</v>
      </c>
      <c r="B5" s="31" t="s">
        <v>555</v>
      </c>
      <c r="C5" s="35" t="s">
        <v>121</v>
      </c>
      <c r="D5" s="19">
        <v>8</v>
      </c>
      <c r="E5" s="34"/>
      <c r="F5" s="32"/>
    </row>
    <row r="6" spans="1:6" s="9" customFormat="1" ht="16.5" customHeight="1">
      <c r="A6" s="17"/>
      <c r="B6" s="17"/>
      <c r="C6" s="17"/>
      <c r="D6" s="17"/>
      <c r="E6" s="17"/>
      <c r="F6" s="17"/>
    </row>
    <row r="7" spans="1:6" s="9" customFormat="1" ht="34.5" customHeight="1">
      <c r="A7" s="23">
        <v>1.2</v>
      </c>
      <c r="B7" s="31" t="s">
        <v>556</v>
      </c>
      <c r="C7" s="35" t="s">
        <v>121</v>
      </c>
      <c r="D7" s="19">
        <v>8</v>
      </c>
      <c r="E7" s="34"/>
      <c r="F7" s="32"/>
    </row>
    <row r="8" spans="1:6" s="9" customFormat="1" ht="16.5" customHeight="1">
      <c r="A8" s="17"/>
      <c r="B8" s="17"/>
      <c r="C8" s="17"/>
      <c r="D8" s="17"/>
      <c r="E8" s="17"/>
      <c r="F8" s="17"/>
    </row>
    <row r="9" spans="1:6" s="9" customFormat="1" ht="16.5" customHeight="1">
      <c r="A9" s="17"/>
      <c r="B9" s="17"/>
      <c r="C9" s="17"/>
      <c r="D9" s="17"/>
      <c r="E9" s="17"/>
      <c r="F9" s="17"/>
    </row>
    <row r="10" spans="1:6" s="9" customFormat="1" ht="15.75" customHeight="1">
      <c r="A10" s="13"/>
      <c r="B10" s="530"/>
      <c r="C10" s="530"/>
      <c r="D10" s="544" t="s">
        <v>53</v>
      </c>
      <c r="E10" s="545"/>
      <c r="F10" s="15">
        <f>SUM(F5,F7)</f>
        <v>0</v>
      </c>
    </row>
    <row r="11" spans="1:6" ht="12.75" customHeight="1">
      <c r="A11" s="16"/>
      <c r="B11" s="16"/>
      <c r="C11" s="16"/>
      <c r="D11" s="16"/>
      <c r="E11" s="16"/>
      <c r="F11" s="16"/>
    </row>
    <row r="12" spans="1:6" ht="18.75" customHeight="1">
      <c r="A12" s="16"/>
      <c r="B12" s="16"/>
      <c r="C12" s="16"/>
      <c r="D12" s="16"/>
      <c r="E12" s="16"/>
      <c r="F12" s="16"/>
    </row>
    <row r="14" spans="2:6" ht="15" customHeight="1">
      <c r="B14" s="24"/>
      <c r="C14" s="538"/>
      <c r="D14" s="538"/>
      <c r="E14" s="538"/>
      <c r="F14" s="201"/>
    </row>
    <row r="15" spans="1:6" ht="12.75" customHeight="1">
      <c r="A15" s="16"/>
      <c r="B15" s="16"/>
      <c r="C15" s="16"/>
      <c r="D15" s="16"/>
      <c r="E15" s="16"/>
      <c r="F15" s="16"/>
    </row>
    <row r="16" spans="1:6" ht="18.75" customHeight="1">
      <c r="A16" s="16"/>
      <c r="B16" s="16"/>
      <c r="C16" s="16"/>
      <c r="D16" s="16"/>
      <c r="E16" s="16"/>
      <c r="F16" s="16"/>
    </row>
    <row r="17" spans="1:6" ht="12.75" customHeight="1">
      <c r="A17" s="16"/>
      <c r="B17" s="16"/>
      <c r="C17" s="16"/>
      <c r="D17" s="16"/>
      <c r="E17" s="16"/>
      <c r="F17" s="16"/>
    </row>
    <row r="18" spans="1:6" ht="45.75" customHeight="1">
      <c r="A18" s="16"/>
      <c r="B18" s="16"/>
      <c r="C18" s="16"/>
      <c r="D18" s="16"/>
      <c r="E18" s="16"/>
      <c r="F18" s="16"/>
    </row>
    <row r="19" spans="1:6" ht="12" customHeight="1">
      <c r="A19" s="16"/>
      <c r="B19" s="16"/>
      <c r="C19" s="16"/>
      <c r="D19" s="16"/>
      <c r="E19" s="16"/>
      <c r="F19" s="16"/>
    </row>
    <row r="20" spans="1:6" ht="34.5" customHeight="1">
      <c r="A20" s="16"/>
      <c r="B20" s="16"/>
      <c r="C20" s="16"/>
      <c r="D20" s="16"/>
      <c r="E20" s="16"/>
      <c r="F20" s="16"/>
    </row>
    <row r="21" spans="1:6" ht="12.75" customHeight="1">
      <c r="A21" s="16"/>
      <c r="B21" s="16"/>
      <c r="C21" s="16"/>
      <c r="D21" s="16"/>
      <c r="E21" s="16"/>
      <c r="F21" s="16"/>
    </row>
    <row r="22" spans="1:6" ht="33.75" customHeight="1">
      <c r="A22" s="16"/>
      <c r="B22" s="16"/>
      <c r="C22" s="16"/>
      <c r="D22" s="16"/>
      <c r="E22" s="16"/>
      <c r="F22" s="16"/>
    </row>
    <row r="23" spans="1:6" ht="13.5" customHeight="1">
      <c r="A23" s="16"/>
      <c r="B23" s="16"/>
      <c r="C23" s="16"/>
      <c r="D23" s="16"/>
      <c r="E23" s="16"/>
      <c r="F23" s="16"/>
    </row>
    <row r="24" spans="1:6" ht="31.5" customHeight="1">
      <c r="A24" s="16"/>
      <c r="B24" s="16"/>
      <c r="C24" s="16"/>
      <c r="D24" s="16"/>
      <c r="E24" s="16"/>
      <c r="F24" s="16"/>
    </row>
    <row r="25" spans="1:6" ht="12.75" customHeight="1">
      <c r="A25" s="16"/>
      <c r="B25" s="16"/>
      <c r="C25" s="16"/>
      <c r="D25" s="16"/>
      <c r="E25" s="16"/>
      <c r="F25" s="16"/>
    </row>
    <row r="26" spans="1:6" ht="18.75" customHeight="1">
      <c r="A26" s="16"/>
      <c r="B26" s="16"/>
      <c r="C26" s="16"/>
      <c r="D26" s="16"/>
      <c r="E26" s="16"/>
      <c r="F26" s="16"/>
    </row>
    <row r="27" spans="1:6" ht="13.5" customHeight="1">
      <c r="A27" s="16"/>
      <c r="B27" s="16"/>
      <c r="C27" s="16"/>
      <c r="D27" s="16"/>
      <c r="E27" s="16"/>
      <c r="F27" s="16"/>
    </row>
    <row r="28" spans="1:6" ht="45.75" customHeight="1">
      <c r="A28" s="16"/>
      <c r="B28" s="16"/>
      <c r="C28" s="16"/>
      <c r="D28" s="16"/>
      <c r="E28" s="16"/>
      <c r="F28" s="16"/>
    </row>
    <row r="29" spans="1:6" s="5" customFormat="1" ht="14.25" customHeight="1">
      <c r="A29" s="16"/>
      <c r="B29" s="16"/>
      <c r="C29" s="16"/>
      <c r="D29" s="16"/>
      <c r="E29" s="16"/>
      <c r="F29" s="16"/>
    </row>
    <row r="30" spans="1:6" s="5" customFormat="1" ht="14.25" customHeight="1">
      <c r="A30" s="16"/>
      <c r="B30" s="16"/>
      <c r="C30" s="16"/>
      <c r="D30" s="16"/>
      <c r="E30" s="16"/>
      <c r="F30" s="16"/>
    </row>
    <row r="31" spans="1:6" s="5" customFormat="1" ht="14.25" customHeight="1">
      <c r="A31" s="16"/>
      <c r="B31" s="16"/>
      <c r="C31" s="16"/>
      <c r="D31" s="16"/>
      <c r="E31" s="16"/>
      <c r="F31" s="16"/>
    </row>
    <row r="32" spans="1:6" ht="18.75" customHeight="1">
      <c r="A32" s="16"/>
      <c r="B32" s="16"/>
      <c r="C32" s="16"/>
      <c r="D32" s="16"/>
      <c r="E32" s="16"/>
      <c r="F32" s="16"/>
    </row>
    <row r="33" spans="1:6" ht="12" customHeight="1">
      <c r="A33" s="16"/>
      <c r="B33" s="16"/>
      <c r="C33" s="16"/>
      <c r="D33" s="16"/>
      <c r="E33" s="16"/>
      <c r="F33" s="16"/>
    </row>
    <row r="34" spans="1:6" ht="15.75" customHeight="1">
      <c r="A34" s="16"/>
      <c r="B34" s="16"/>
      <c r="C34" s="16"/>
      <c r="D34" s="16"/>
      <c r="E34" s="16"/>
      <c r="F34" s="16"/>
    </row>
    <row r="35" spans="1:6" ht="12" customHeight="1">
      <c r="A35" s="16"/>
      <c r="B35" s="16"/>
      <c r="C35" s="16"/>
      <c r="D35" s="16"/>
      <c r="E35" s="16"/>
      <c r="F35" s="16"/>
    </row>
    <row r="36" spans="1:6" ht="18" customHeight="1">
      <c r="A36" s="16"/>
      <c r="B36" s="16"/>
      <c r="C36" s="16"/>
      <c r="D36" s="16"/>
      <c r="E36" s="16"/>
      <c r="F36" s="16"/>
    </row>
    <row r="37" spans="1:6" ht="11.25" customHeight="1">
      <c r="A37" s="16"/>
      <c r="B37" s="16"/>
      <c r="C37" s="16"/>
      <c r="D37" s="16"/>
      <c r="E37" s="16"/>
      <c r="F37" s="16"/>
    </row>
    <row r="38" spans="1:6" ht="18" customHeight="1">
      <c r="A38" s="16"/>
      <c r="B38" s="16"/>
      <c r="C38" s="16"/>
      <c r="D38" s="16"/>
      <c r="E38" s="16"/>
      <c r="F38" s="16"/>
    </row>
    <row r="39" spans="1:6" ht="13.5" customHeight="1">
      <c r="A39" s="16"/>
      <c r="B39" s="16"/>
      <c r="C39" s="16"/>
      <c r="D39" s="16"/>
      <c r="E39" s="16"/>
      <c r="F39" s="16"/>
    </row>
    <row r="40" spans="1:6" ht="12.75" customHeight="1">
      <c r="A40" s="16"/>
      <c r="B40" s="16"/>
      <c r="C40" s="16"/>
      <c r="D40" s="16"/>
      <c r="E40" s="16"/>
      <c r="F40" s="16"/>
    </row>
    <row r="41" spans="1:6" ht="15.75" customHeight="1">
      <c r="A41" s="16"/>
      <c r="B41" s="16"/>
      <c r="C41" s="16"/>
      <c r="D41" s="16"/>
      <c r="E41" s="16"/>
      <c r="F41" s="16"/>
    </row>
    <row r="42" spans="1:6" ht="15.75" customHeight="1">
      <c r="A42" s="16"/>
      <c r="B42" s="16"/>
      <c r="C42" s="16"/>
      <c r="D42" s="16"/>
      <c r="E42" s="16"/>
      <c r="F42" s="16"/>
    </row>
    <row r="43" spans="1:6" ht="12" customHeight="1">
      <c r="A43" s="16"/>
      <c r="B43" s="16"/>
      <c r="C43" s="16"/>
      <c r="D43" s="16"/>
      <c r="E43" s="16"/>
      <c r="F43" s="16"/>
    </row>
    <row r="44" spans="1:6" ht="12" customHeight="1">
      <c r="A44" s="16"/>
      <c r="B44" s="16"/>
      <c r="C44" s="16"/>
      <c r="D44" s="16"/>
      <c r="E44" s="16"/>
      <c r="F44" s="16"/>
    </row>
    <row r="45" spans="1:7" ht="18.75" customHeight="1">
      <c r="A45" s="16"/>
      <c r="B45" s="16"/>
      <c r="C45" s="16"/>
      <c r="D45" s="16"/>
      <c r="E45" s="16"/>
      <c r="F45" s="16"/>
      <c r="G45" s="30"/>
    </row>
    <row r="46" spans="1:7" ht="22.5" customHeight="1">
      <c r="A46" s="16"/>
      <c r="B46" s="16"/>
      <c r="C46" s="16"/>
      <c r="D46" s="16"/>
      <c r="E46" s="16"/>
      <c r="F46" s="16"/>
      <c r="G46" s="30"/>
    </row>
    <row r="47" spans="1:6" ht="12" customHeight="1">
      <c r="A47" s="16"/>
      <c r="B47" s="16"/>
      <c r="C47" s="16"/>
      <c r="D47" s="16"/>
      <c r="E47" s="16"/>
      <c r="F47" s="16"/>
    </row>
    <row r="48" spans="1:7" ht="19.5" customHeight="1">
      <c r="A48" s="16"/>
      <c r="B48" s="16"/>
      <c r="C48" s="16"/>
      <c r="D48" s="16"/>
      <c r="E48" s="16"/>
      <c r="F48" s="16"/>
      <c r="G48" s="30"/>
    </row>
    <row r="49" spans="1:6" ht="12" customHeight="1">
      <c r="A49" s="16"/>
      <c r="B49" s="16"/>
      <c r="C49" s="16"/>
      <c r="D49" s="16"/>
      <c r="E49" s="16"/>
      <c r="F49" s="16"/>
    </row>
    <row r="50" spans="1:6" ht="33" customHeight="1">
      <c r="A50" s="16"/>
      <c r="B50" s="16"/>
      <c r="C50" s="16"/>
      <c r="D50" s="16"/>
      <c r="E50" s="16"/>
      <c r="F50" s="16"/>
    </row>
    <row r="51" spans="1:6" ht="15.75" customHeight="1">
      <c r="A51" s="16"/>
      <c r="B51" s="16"/>
      <c r="C51" s="16"/>
      <c r="D51" s="16"/>
      <c r="E51" s="16"/>
      <c r="F51" s="16"/>
    </row>
    <row r="52" spans="1:6" ht="15.75" customHeight="1">
      <c r="A52" s="16"/>
      <c r="B52" s="16"/>
      <c r="C52" s="16"/>
      <c r="D52" s="16"/>
      <c r="E52" s="16"/>
      <c r="F52" s="16"/>
    </row>
    <row r="53" spans="1:6" ht="17.25" customHeight="1">
      <c r="A53" s="16"/>
      <c r="B53" s="16"/>
      <c r="C53" s="16"/>
      <c r="D53" s="16"/>
      <c r="E53" s="16"/>
      <c r="F53" s="16"/>
    </row>
    <row r="54" spans="1:6" ht="12.75" customHeight="1">
      <c r="A54" s="16"/>
      <c r="B54" s="16"/>
      <c r="C54" s="16"/>
      <c r="D54" s="16"/>
      <c r="E54" s="16"/>
      <c r="F54" s="16"/>
    </row>
    <row r="55" spans="1:6" ht="15.75" customHeight="1">
      <c r="A55" s="16"/>
      <c r="B55" s="16"/>
      <c r="C55" s="16"/>
      <c r="D55" s="16"/>
      <c r="E55" s="16"/>
      <c r="F55" s="16"/>
    </row>
    <row r="56" spans="1:6" ht="15.75" customHeight="1">
      <c r="A56" s="16"/>
      <c r="B56" s="16"/>
      <c r="C56" s="16"/>
      <c r="D56" s="16"/>
      <c r="E56" s="16"/>
      <c r="F56" s="16"/>
    </row>
    <row r="57" spans="1:6" ht="16.5" customHeight="1">
      <c r="A57" s="16"/>
      <c r="B57" s="16"/>
      <c r="C57" s="16"/>
      <c r="D57" s="16"/>
      <c r="E57" s="16"/>
      <c r="F57" s="16"/>
    </row>
    <row r="58" spans="1:6" ht="17.25" customHeight="1">
      <c r="A58" s="16"/>
      <c r="B58" s="16"/>
      <c r="C58" s="16"/>
      <c r="D58" s="16"/>
      <c r="E58" s="16"/>
      <c r="F58" s="16"/>
    </row>
    <row r="59" spans="1:6" ht="15" customHeight="1">
      <c r="A59" s="16"/>
      <c r="B59" s="16"/>
      <c r="C59" s="16"/>
      <c r="D59" s="16"/>
      <c r="E59" s="16"/>
      <c r="F59" s="16"/>
    </row>
    <row r="60" spans="1:6" ht="15" customHeight="1">
      <c r="A60" s="16"/>
      <c r="B60" s="16"/>
      <c r="C60" s="16"/>
      <c r="D60" s="16"/>
      <c r="E60" s="16"/>
      <c r="F60" s="16"/>
    </row>
    <row r="61" spans="1:6" ht="15" customHeight="1">
      <c r="A61" s="16"/>
      <c r="B61" s="16"/>
      <c r="C61" s="16"/>
      <c r="D61" s="16"/>
      <c r="E61" s="16"/>
      <c r="F61" s="16"/>
    </row>
    <row r="62" spans="1:6" ht="15" customHeight="1">
      <c r="A62" s="16"/>
      <c r="B62" s="16"/>
      <c r="C62" s="16"/>
      <c r="D62" s="16"/>
      <c r="E62" s="16"/>
      <c r="F62" s="16"/>
    </row>
    <row r="63" spans="2:6" ht="15" customHeight="1">
      <c r="B63" s="24"/>
      <c r="C63" s="24"/>
      <c r="D63" s="24"/>
      <c r="E63" s="24"/>
      <c r="F63" s="24"/>
    </row>
    <row r="64" ht="15" customHeight="1"/>
    <row r="65" spans="4:5" ht="20.25" customHeight="1">
      <c r="D65" s="24"/>
      <c r="E65" s="24"/>
    </row>
    <row r="66" spans="1:6" ht="15" customHeight="1">
      <c r="A66" s="16"/>
      <c r="B66" s="16"/>
      <c r="C66" s="16"/>
      <c r="D66" s="16"/>
      <c r="E66" s="16"/>
      <c r="F66" s="16"/>
    </row>
    <row r="67" spans="1:6" ht="15" customHeight="1">
      <c r="A67" s="16"/>
      <c r="B67" s="16"/>
      <c r="C67" s="16"/>
      <c r="D67" s="16"/>
      <c r="E67" s="16"/>
      <c r="F67" s="16"/>
    </row>
    <row r="68" spans="1:6" ht="15" customHeight="1">
      <c r="A68" s="16"/>
      <c r="B68" s="16"/>
      <c r="C68" s="16"/>
      <c r="D68" s="16"/>
      <c r="E68" s="16"/>
      <c r="F68" s="16"/>
    </row>
    <row r="69" spans="1:6" ht="15" customHeight="1">
      <c r="A69" s="16"/>
      <c r="B69" s="16"/>
      <c r="C69" s="16"/>
      <c r="D69" s="16"/>
      <c r="E69" s="16"/>
      <c r="F69" s="16"/>
    </row>
    <row r="70" spans="1:6" ht="15" customHeight="1">
      <c r="A70" s="16"/>
      <c r="B70" s="16"/>
      <c r="C70" s="16"/>
      <c r="D70" s="16"/>
      <c r="E70" s="16"/>
      <c r="F70" s="16"/>
    </row>
    <row r="71" spans="1:6" ht="15" customHeight="1">
      <c r="A71" s="16"/>
      <c r="B71" s="16"/>
      <c r="C71" s="16"/>
      <c r="D71" s="16"/>
      <c r="E71" s="16"/>
      <c r="F71" s="16"/>
    </row>
    <row r="72" spans="1:6" ht="11.25" customHeight="1">
      <c r="A72" s="16"/>
      <c r="B72" s="16"/>
      <c r="C72" s="16"/>
      <c r="D72" s="16"/>
      <c r="E72" s="16"/>
      <c r="F72" s="16"/>
    </row>
    <row r="73" spans="1:6" ht="15" customHeight="1">
      <c r="A73" s="16"/>
      <c r="B73" s="16"/>
      <c r="C73" s="16"/>
      <c r="D73" s="16"/>
      <c r="E73" s="16"/>
      <c r="F73" s="16"/>
    </row>
    <row r="74" spans="1:6" ht="11.25" customHeight="1">
      <c r="A74" s="16"/>
      <c r="B74" s="16"/>
      <c r="C74" s="16"/>
      <c r="D74" s="16"/>
      <c r="E74" s="16"/>
      <c r="F74" s="16"/>
    </row>
    <row r="75" spans="1:6" ht="15.75" customHeight="1">
      <c r="A75" s="16"/>
      <c r="B75" s="16"/>
      <c r="C75" s="16"/>
      <c r="D75" s="16"/>
      <c r="E75" s="16"/>
      <c r="F75" s="16"/>
    </row>
    <row r="76" spans="1:6" ht="11.25" customHeight="1">
      <c r="A76" s="16"/>
      <c r="B76" s="16"/>
      <c r="C76" s="16"/>
      <c r="D76" s="16"/>
      <c r="E76" s="16"/>
      <c r="F76" s="16"/>
    </row>
    <row r="77" spans="1:6" ht="11.25" customHeight="1">
      <c r="A77" s="16"/>
      <c r="B77" s="16"/>
      <c r="C77" s="16"/>
      <c r="D77" s="16"/>
      <c r="E77" s="16"/>
      <c r="F77" s="16"/>
    </row>
    <row r="78" spans="1:6" ht="15.75" customHeight="1">
      <c r="A78" s="16"/>
      <c r="B78" s="16"/>
      <c r="C78" s="16"/>
      <c r="D78" s="16"/>
      <c r="E78" s="16"/>
      <c r="F78" s="16"/>
    </row>
    <row r="79" spans="1:6" ht="11.25" customHeight="1">
      <c r="A79" s="16"/>
      <c r="B79" s="16"/>
      <c r="C79" s="16"/>
      <c r="D79" s="16"/>
      <c r="E79" s="16"/>
      <c r="F79" s="16"/>
    </row>
    <row r="80" spans="1:6" ht="15" customHeight="1">
      <c r="A80" s="16"/>
      <c r="B80" s="16"/>
      <c r="C80" s="16"/>
      <c r="D80" s="16"/>
      <c r="E80" s="16"/>
      <c r="F80" s="16"/>
    </row>
    <row r="81" spans="1:6" ht="11.25" customHeight="1">
      <c r="A81" s="16"/>
      <c r="B81" s="16"/>
      <c r="C81" s="16"/>
      <c r="D81" s="16"/>
      <c r="E81" s="16"/>
      <c r="F81" s="16"/>
    </row>
    <row r="82" spans="1:6" ht="15" customHeight="1">
      <c r="A82" s="16"/>
      <c r="B82" s="16"/>
      <c r="C82" s="16"/>
      <c r="D82" s="16"/>
      <c r="E82" s="16"/>
      <c r="F82" s="16"/>
    </row>
    <row r="83" spans="1:6" ht="11.25" customHeight="1">
      <c r="A83" s="16"/>
      <c r="B83" s="16"/>
      <c r="C83" s="16"/>
      <c r="D83" s="16"/>
      <c r="E83" s="16"/>
      <c r="F83" s="16"/>
    </row>
    <row r="84" spans="1:6" ht="15" customHeight="1">
      <c r="A84" s="16"/>
      <c r="B84" s="16"/>
      <c r="C84" s="16"/>
      <c r="D84" s="16"/>
      <c r="E84" s="16"/>
      <c r="F84" s="16"/>
    </row>
    <row r="85" spans="1:6" ht="11.25" customHeight="1">
      <c r="A85" s="16"/>
      <c r="B85" s="16"/>
      <c r="C85" s="16"/>
      <c r="D85" s="16"/>
      <c r="E85" s="16"/>
      <c r="F85" s="16"/>
    </row>
    <row r="86" spans="1:6" ht="15" customHeight="1">
      <c r="A86" s="16"/>
      <c r="B86" s="16"/>
      <c r="C86" s="16"/>
      <c r="D86" s="16"/>
      <c r="E86" s="16"/>
      <c r="F86" s="16"/>
    </row>
    <row r="87" spans="1:6" ht="11.25" customHeight="1">
      <c r="A87" s="16"/>
      <c r="B87" s="16"/>
      <c r="C87" s="16"/>
      <c r="D87" s="16"/>
      <c r="E87" s="16"/>
      <c r="F87" s="16"/>
    </row>
    <row r="88" spans="1:6" ht="15" customHeight="1">
      <c r="A88" s="16"/>
      <c r="B88" s="16"/>
      <c r="C88" s="16"/>
      <c r="D88" s="16"/>
      <c r="E88" s="16"/>
      <c r="F88" s="16"/>
    </row>
    <row r="89" spans="1:6" ht="15" customHeight="1">
      <c r="A89" s="16"/>
      <c r="B89" s="16"/>
      <c r="C89" s="16"/>
      <c r="D89" s="16"/>
      <c r="E89" s="16"/>
      <c r="F89" s="16"/>
    </row>
    <row r="90" spans="1:6" ht="15" customHeight="1">
      <c r="A90" s="16"/>
      <c r="B90" s="16"/>
      <c r="C90" s="16"/>
      <c r="D90" s="16"/>
      <c r="E90" s="16"/>
      <c r="F90" s="16"/>
    </row>
    <row r="91" spans="1:6" ht="15" customHeight="1">
      <c r="A91" s="16"/>
      <c r="B91" s="16"/>
      <c r="C91" s="16"/>
      <c r="D91" s="16"/>
      <c r="E91" s="16"/>
      <c r="F91" s="16"/>
    </row>
    <row r="92" spans="1:6" ht="11.25" customHeight="1">
      <c r="A92" s="16"/>
      <c r="B92" s="16"/>
      <c r="C92" s="16"/>
      <c r="D92" s="16"/>
      <c r="E92" s="16"/>
      <c r="F92" s="16"/>
    </row>
    <row r="93" spans="1:6" ht="15" customHeight="1">
      <c r="A93" s="16"/>
      <c r="B93" s="16"/>
      <c r="C93" s="16"/>
      <c r="D93" s="16"/>
      <c r="E93" s="16"/>
      <c r="F93" s="16"/>
    </row>
    <row r="94" spans="1:6" ht="15" customHeight="1">
      <c r="A94" s="16"/>
      <c r="B94" s="16"/>
      <c r="C94" s="16"/>
      <c r="D94" s="16"/>
      <c r="E94" s="16"/>
      <c r="F94" s="16"/>
    </row>
    <row r="95" spans="1:6" ht="15" customHeight="1">
      <c r="A95" s="16"/>
      <c r="B95" s="16"/>
      <c r="C95" s="16"/>
      <c r="D95" s="16"/>
      <c r="E95" s="16"/>
      <c r="F95" s="16"/>
    </row>
    <row r="96" spans="1:6" ht="15" customHeight="1">
      <c r="A96" s="16"/>
      <c r="B96" s="16"/>
      <c r="C96" s="16"/>
      <c r="D96" s="16"/>
      <c r="E96" s="16"/>
      <c r="F96" s="16"/>
    </row>
    <row r="97" spans="1:6" ht="15" customHeight="1">
      <c r="A97" s="16"/>
      <c r="B97" s="16"/>
      <c r="C97" s="16"/>
      <c r="D97" s="16"/>
      <c r="E97" s="16"/>
      <c r="F97" s="16"/>
    </row>
    <row r="98" spans="1:6" ht="15" customHeight="1">
      <c r="A98" s="16"/>
      <c r="B98" s="16"/>
      <c r="C98" s="16"/>
      <c r="D98" s="16"/>
      <c r="E98" s="16"/>
      <c r="F98" s="16"/>
    </row>
    <row r="99" spans="1:6" ht="33.75" customHeight="1">
      <c r="A99" s="16"/>
      <c r="B99" s="16"/>
      <c r="C99" s="16"/>
      <c r="D99" s="16"/>
      <c r="E99" s="16"/>
      <c r="F99" s="16"/>
    </row>
    <row r="100" spans="1:6" ht="15" customHeight="1">
      <c r="A100" s="16"/>
      <c r="B100" s="16"/>
      <c r="C100" s="16"/>
      <c r="D100" s="16"/>
      <c r="E100" s="16"/>
      <c r="F100" s="16"/>
    </row>
    <row r="101" spans="1:6" ht="15" customHeight="1">
      <c r="A101" s="16"/>
      <c r="B101" s="16"/>
      <c r="C101" s="16"/>
      <c r="D101" s="16"/>
      <c r="E101" s="16"/>
      <c r="F101" s="16"/>
    </row>
    <row r="102" spans="1:6" ht="15" customHeight="1">
      <c r="A102" s="16"/>
      <c r="B102" s="16"/>
      <c r="C102" s="16"/>
      <c r="D102" s="16"/>
      <c r="E102" s="16"/>
      <c r="F102" s="16"/>
    </row>
    <row r="103" spans="1:6" ht="15" customHeight="1">
      <c r="A103" s="16"/>
      <c r="B103" s="16"/>
      <c r="C103" s="16"/>
      <c r="D103" s="16"/>
      <c r="E103" s="16"/>
      <c r="F103" s="16"/>
    </row>
    <row r="104" spans="1:6" ht="15" customHeight="1">
      <c r="A104" s="16"/>
      <c r="B104" s="16"/>
      <c r="C104" s="16"/>
      <c r="D104" s="16"/>
      <c r="E104" s="16"/>
      <c r="F104" s="16"/>
    </row>
    <row r="105" spans="1:6" ht="15" customHeight="1">
      <c r="A105" s="16"/>
      <c r="B105" s="16"/>
      <c r="C105" s="16"/>
      <c r="D105" s="16"/>
      <c r="E105" s="16"/>
      <c r="F105" s="16"/>
    </row>
    <row r="106" spans="1:6" ht="15" customHeight="1">
      <c r="A106" s="16"/>
      <c r="B106" s="16"/>
      <c r="C106" s="16"/>
      <c r="D106" s="16"/>
      <c r="E106" s="16"/>
      <c r="F106" s="16"/>
    </row>
    <row r="107" spans="1:6" ht="15" customHeight="1">
      <c r="A107" s="16"/>
      <c r="B107" s="16"/>
      <c r="C107" s="16"/>
      <c r="D107" s="16"/>
      <c r="E107" s="16"/>
      <c r="F107" s="16"/>
    </row>
    <row r="108" spans="1:6" ht="15" customHeight="1">
      <c r="A108" s="16"/>
      <c r="B108" s="16"/>
      <c r="C108" s="16"/>
      <c r="D108" s="16"/>
      <c r="E108" s="16"/>
      <c r="F108" s="16"/>
    </row>
    <row r="109" spans="1:6" ht="15" customHeight="1">
      <c r="A109" s="16"/>
      <c r="B109" s="16"/>
      <c r="C109" s="16"/>
      <c r="D109" s="16"/>
      <c r="E109" s="16"/>
      <c r="F109" s="16"/>
    </row>
    <row r="110" spans="1:6" ht="15" customHeight="1">
      <c r="A110" s="16"/>
      <c r="B110" s="16"/>
      <c r="C110" s="16"/>
      <c r="D110" s="16"/>
      <c r="E110" s="16"/>
      <c r="F110" s="16"/>
    </row>
    <row r="111" spans="1:6" ht="15" customHeight="1">
      <c r="A111" s="16"/>
      <c r="B111" s="16"/>
      <c r="C111" s="16"/>
      <c r="D111" s="16"/>
      <c r="E111" s="16"/>
      <c r="F111" s="16"/>
    </row>
    <row r="112" spans="1:6" ht="15" customHeight="1">
      <c r="A112" s="16"/>
      <c r="B112" s="16"/>
      <c r="C112" s="16"/>
      <c r="D112" s="16"/>
      <c r="E112" s="16"/>
      <c r="F112" s="16"/>
    </row>
    <row r="113" spans="1:6" ht="15" customHeight="1">
      <c r="A113" s="16"/>
      <c r="B113" s="16"/>
      <c r="C113" s="16"/>
      <c r="D113" s="16"/>
      <c r="E113" s="16"/>
      <c r="F113" s="16"/>
    </row>
    <row r="114" spans="1:6" ht="15" customHeight="1">
      <c r="A114" s="16"/>
      <c r="B114" s="16"/>
      <c r="C114" s="16"/>
      <c r="D114" s="16"/>
      <c r="E114" s="16"/>
      <c r="F114" s="16"/>
    </row>
    <row r="115" spans="1:6" ht="15" customHeight="1">
      <c r="A115" s="16"/>
      <c r="B115" s="16"/>
      <c r="C115" s="16"/>
      <c r="D115" s="16"/>
      <c r="E115" s="16"/>
      <c r="F115" s="16"/>
    </row>
    <row r="116" spans="1:6" ht="15" customHeight="1">
      <c r="A116" s="16"/>
      <c r="B116" s="16"/>
      <c r="C116" s="16"/>
      <c r="D116" s="16"/>
      <c r="E116" s="16"/>
      <c r="F116" s="16"/>
    </row>
    <row r="117" spans="1:6" ht="15" customHeight="1">
      <c r="A117" s="16"/>
      <c r="B117" s="16"/>
      <c r="C117" s="16"/>
      <c r="D117" s="16"/>
      <c r="E117" s="16"/>
      <c r="F117" s="16"/>
    </row>
    <row r="118" spans="1:6" ht="15" customHeight="1">
      <c r="A118" s="16"/>
      <c r="B118" s="16"/>
      <c r="C118" s="16"/>
      <c r="D118" s="16"/>
      <c r="E118" s="16"/>
      <c r="F118" s="16"/>
    </row>
    <row r="119" spans="1:6" ht="15.75" customHeight="1">
      <c r="A119" s="16"/>
      <c r="B119" s="16"/>
      <c r="C119" s="16"/>
      <c r="D119" s="16"/>
      <c r="E119" s="16"/>
      <c r="F119" s="16"/>
    </row>
    <row r="120" spans="2:6" ht="15.75">
      <c r="B120" s="20"/>
      <c r="C120" s="20"/>
      <c r="F120" s="21"/>
    </row>
    <row r="121" spans="2:6" ht="15.75">
      <c r="B121" s="20"/>
      <c r="C121" s="20"/>
      <c r="F121" s="21"/>
    </row>
    <row r="130" ht="15.75" customHeight="1"/>
  </sheetData>
  <sheetProtection/>
  <mergeCells count="4">
    <mergeCell ref="A1:F1"/>
    <mergeCell ref="B10:C10"/>
    <mergeCell ref="C14:E14"/>
    <mergeCell ref="D10:E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96"/>
  <sheetViews>
    <sheetView zoomScalePageLayoutView="0" workbookViewId="0" topLeftCell="A34">
      <selection activeCell="E24" sqref="E24:F26"/>
    </sheetView>
  </sheetViews>
  <sheetFormatPr defaultColWidth="9.140625" defaultRowHeight="12.75"/>
  <cols>
    <col min="1" max="1" width="5.8515625" style="2" customWidth="1"/>
    <col min="2" max="2" width="44.7109375" style="1" customWidth="1"/>
    <col min="3" max="3" width="8.57421875" style="7" customWidth="1"/>
    <col min="4" max="4" width="12.8515625" style="6" customWidth="1"/>
    <col min="5" max="5" width="12.140625" style="3" customWidth="1"/>
    <col min="6" max="6" width="19.140625" style="8" customWidth="1"/>
    <col min="7" max="16384" width="9.140625" style="3" customWidth="1"/>
  </cols>
  <sheetData>
    <row r="1" spans="1:6" s="4" customFormat="1" ht="20.25" customHeight="1">
      <c r="A1" s="521" t="s">
        <v>558</v>
      </c>
      <c r="B1" s="521"/>
      <c r="C1" s="521"/>
      <c r="D1" s="521"/>
      <c r="E1" s="521"/>
      <c r="F1" s="521"/>
    </row>
    <row r="2" ht="12" customHeight="1"/>
    <row r="3" spans="1:6" s="9" customFormat="1" ht="15" customHeight="1">
      <c r="A3" s="10"/>
      <c r="B3" s="12" t="s">
        <v>86</v>
      </c>
      <c r="C3" s="18" t="s">
        <v>56</v>
      </c>
      <c r="D3" s="25" t="s">
        <v>57</v>
      </c>
      <c r="E3" s="26" t="s">
        <v>87</v>
      </c>
      <c r="F3" s="27" t="s">
        <v>88</v>
      </c>
    </row>
    <row r="4" spans="1:6" s="9" customFormat="1" ht="18.75" customHeight="1">
      <c r="A4" s="18">
        <v>1</v>
      </c>
      <c r="B4" s="43" t="s">
        <v>559</v>
      </c>
      <c r="C4" s="44"/>
      <c r="D4" s="45"/>
      <c r="E4" s="46"/>
      <c r="F4" s="47"/>
    </row>
    <row r="5" spans="1:6" ht="62.25" customHeight="1">
      <c r="A5" s="23">
        <v>1.1</v>
      </c>
      <c r="B5" s="157" t="s">
        <v>560</v>
      </c>
      <c r="C5" s="68" t="s">
        <v>561</v>
      </c>
      <c r="D5" s="74">
        <v>55</v>
      </c>
      <c r="E5" s="32"/>
      <c r="F5" s="32"/>
    </row>
    <row r="6" spans="1:6" ht="12.75" customHeight="1">
      <c r="A6" s="28"/>
      <c r="B6" s="157"/>
      <c r="C6" s="49"/>
      <c r="D6" s="51"/>
      <c r="E6" s="32"/>
      <c r="F6" s="32"/>
    </row>
    <row r="7" spans="1:6" ht="60.75" customHeight="1">
      <c r="A7" s="23">
        <v>1.2</v>
      </c>
      <c r="B7" s="157" t="s">
        <v>562</v>
      </c>
      <c r="C7" s="68" t="s">
        <v>561</v>
      </c>
      <c r="D7" s="74">
        <v>5</v>
      </c>
      <c r="E7" s="32"/>
      <c r="F7" s="32"/>
    </row>
    <row r="8" spans="1:6" ht="12.75" customHeight="1">
      <c r="A8" s="28"/>
      <c r="B8" s="157"/>
      <c r="C8" s="49"/>
      <c r="D8" s="51"/>
      <c r="E8" s="32"/>
      <c r="F8" s="32"/>
    </row>
    <row r="9" spans="1:6" s="9" customFormat="1" ht="36" customHeight="1">
      <c r="A9" s="17"/>
      <c r="B9" s="199" t="s">
        <v>563</v>
      </c>
      <c r="C9" s="17"/>
      <c r="D9" s="17"/>
      <c r="E9" s="17"/>
      <c r="F9" s="17"/>
    </row>
    <row r="10" spans="1:6" s="9" customFormat="1" ht="12.75" customHeight="1">
      <c r="A10" s="17"/>
      <c r="B10" s="17"/>
      <c r="C10" s="17"/>
      <c r="D10" s="17"/>
      <c r="E10" s="17"/>
      <c r="F10" s="17"/>
    </row>
    <row r="11" spans="1:6" s="9" customFormat="1" ht="15.75" customHeight="1">
      <c r="A11" s="13"/>
      <c r="B11" s="530" t="s">
        <v>564</v>
      </c>
      <c r="C11" s="530"/>
      <c r="D11" s="14"/>
      <c r="E11" s="52"/>
      <c r="F11" s="15">
        <f>SUM(F5,F7)</f>
        <v>0</v>
      </c>
    </row>
    <row r="12" spans="1:6" s="9" customFormat="1" ht="12.75" customHeight="1">
      <c r="A12" s="17"/>
      <c r="B12" s="17"/>
      <c r="C12" s="17"/>
      <c r="D12" s="17"/>
      <c r="E12" s="17"/>
      <c r="F12" s="17"/>
    </row>
    <row r="13" spans="1:6" s="9" customFormat="1" ht="12.75" customHeight="1">
      <c r="A13" s="17"/>
      <c r="B13" s="17"/>
      <c r="C13" s="17"/>
      <c r="D13" s="17"/>
      <c r="E13" s="17"/>
      <c r="F13" s="17"/>
    </row>
    <row r="14" spans="1:6" ht="17.25" customHeight="1">
      <c r="A14" s="18">
        <v>2</v>
      </c>
      <c r="B14" s="43" t="s">
        <v>565</v>
      </c>
      <c r="C14" s="44"/>
      <c r="D14" s="45"/>
      <c r="E14" s="46"/>
      <c r="F14" s="47"/>
    </row>
    <row r="15" spans="1:6" ht="60.75" customHeight="1">
      <c r="A15" s="23">
        <v>2.1</v>
      </c>
      <c r="B15" s="157" t="s">
        <v>566</v>
      </c>
      <c r="C15" s="68" t="s">
        <v>561</v>
      </c>
      <c r="D15" s="74">
        <v>22</v>
      </c>
      <c r="E15" s="32"/>
      <c r="F15" s="32"/>
    </row>
    <row r="16" spans="1:6" ht="12.75" customHeight="1">
      <c r="A16" s="28"/>
      <c r="B16" s="157"/>
      <c r="C16" s="49"/>
      <c r="D16" s="51"/>
      <c r="E16" s="32"/>
      <c r="F16" s="32"/>
    </row>
    <row r="17" spans="1:6" ht="60" customHeight="1">
      <c r="A17" s="23">
        <v>2.2</v>
      </c>
      <c r="B17" s="157" t="s">
        <v>567</v>
      </c>
      <c r="C17" s="68" t="s">
        <v>561</v>
      </c>
      <c r="D17" s="74">
        <v>2</v>
      </c>
      <c r="E17" s="32"/>
      <c r="F17" s="32"/>
    </row>
    <row r="18" spans="1:6" ht="12.75" customHeight="1">
      <c r="A18" s="28"/>
      <c r="B18" s="157"/>
      <c r="C18" s="49"/>
      <c r="D18" s="51"/>
      <c r="E18" s="32"/>
      <c r="F18" s="32"/>
    </row>
    <row r="19" spans="1:6" ht="35.25" customHeight="1">
      <c r="A19" s="17"/>
      <c r="B19" s="199" t="s">
        <v>568</v>
      </c>
      <c r="C19" s="17"/>
      <c r="D19" s="17"/>
      <c r="E19" s="17"/>
      <c r="F19" s="17"/>
    </row>
    <row r="20" spans="1:6" ht="12" customHeight="1">
      <c r="A20" s="17"/>
      <c r="B20" s="17"/>
      <c r="C20" s="17"/>
      <c r="D20" s="17"/>
      <c r="E20" s="17"/>
      <c r="F20" s="17"/>
    </row>
    <row r="21" spans="1:6" ht="17.25" customHeight="1">
      <c r="A21" s="13"/>
      <c r="B21" s="530" t="s">
        <v>569</v>
      </c>
      <c r="C21" s="530"/>
      <c r="D21" s="14"/>
      <c r="E21" s="52"/>
      <c r="F21" s="15">
        <f>SUM(F15,F17)</f>
        <v>0</v>
      </c>
    </row>
    <row r="22" spans="1:6" ht="13.5" customHeight="1">
      <c r="A22" s="13"/>
      <c r="B22" s="20"/>
      <c r="C22" s="20"/>
      <c r="D22" s="14"/>
      <c r="E22" s="52"/>
      <c r="F22" s="21"/>
    </row>
    <row r="23" spans="1:6" ht="18.75" customHeight="1">
      <c r="A23" s="18">
        <v>3</v>
      </c>
      <c r="B23" s="43" t="s">
        <v>570</v>
      </c>
      <c r="C23" s="44"/>
      <c r="D23" s="45"/>
      <c r="E23" s="46"/>
      <c r="F23" s="47"/>
    </row>
    <row r="24" spans="1:6" ht="62.25" customHeight="1">
      <c r="A24" s="23">
        <v>3.1</v>
      </c>
      <c r="B24" s="157" t="s">
        <v>571</v>
      </c>
      <c r="C24" s="68" t="s">
        <v>561</v>
      </c>
      <c r="D24" s="74">
        <v>41</v>
      </c>
      <c r="E24" s="32"/>
      <c r="F24" s="32"/>
    </row>
    <row r="25" spans="1:6" ht="12" customHeight="1">
      <c r="A25" s="28"/>
      <c r="B25" s="157"/>
      <c r="C25" s="49"/>
      <c r="D25" s="51"/>
      <c r="E25" s="32"/>
      <c r="F25" s="32"/>
    </row>
    <row r="26" spans="1:6" ht="60.75" customHeight="1">
      <c r="A26" s="23">
        <v>3.2</v>
      </c>
      <c r="B26" s="157" t="s">
        <v>567</v>
      </c>
      <c r="C26" s="68" t="s">
        <v>561</v>
      </c>
      <c r="D26" s="74">
        <v>4</v>
      </c>
      <c r="E26" s="32"/>
      <c r="F26" s="32"/>
    </row>
    <row r="27" spans="1:6" ht="12.75" customHeight="1">
      <c r="A27" s="28"/>
      <c r="B27" s="157"/>
      <c r="C27" s="49"/>
      <c r="D27" s="51"/>
      <c r="E27" s="32"/>
      <c r="F27" s="32"/>
    </row>
    <row r="28" spans="1:6" ht="34.5" customHeight="1">
      <c r="A28" s="17"/>
      <c r="B28" s="199" t="s">
        <v>568</v>
      </c>
      <c r="C28" s="17"/>
      <c r="D28" s="17"/>
      <c r="E28" s="17"/>
      <c r="F28" s="17"/>
    </row>
    <row r="29" spans="1:6" ht="12.75" customHeight="1">
      <c r="A29" s="17"/>
      <c r="B29" s="48"/>
      <c r="C29" s="55"/>
      <c r="D29" s="19"/>
      <c r="E29" s="189"/>
      <c r="F29" s="32"/>
    </row>
    <row r="30" spans="1:6" s="5" customFormat="1" ht="19.5" customHeight="1">
      <c r="A30" s="13"/>
      <c r="B30" s="530" t="s">
        <v>572</v>
      </c>
      <c r="C30" s="530"/>
      <c r="D30" s="14"/>
      <c r="E30" s="52"/>
      <c r="F30" s="15">
        <f>SUM(F24,F26)</f>
        <v>0</v>
      </c>
    </row>
    <row r="31" spans="1:6" ht="16.5" customHeight="1">
      <c r="A31" s="16"/>
      <c r="B31" s="16"/>
      <c r="C31" s="16"/>
      <c r="D31" s="16"/>
      <c r="E31" s="16"/>
      <c r="F31" s="16"/>
    </row>
    <row r="32" spans="2:6" ht="18.75" customHeight="1">
      <c r="B32" s="538" t="s">
        <v>573</v>
      </c>
      <c r="C32" s="538"/>
      <c r="F32" s="15">
        <f>F11</f>
        <v>0</v>
      </c>
    </row>
    <row r="33" spans="2:6" ht="18" customHeight="1">
      <c r="B33" s="538" t="s">
        <v>574</v>
      </c>
      <c r="C33" s="538"/>
      <c r="F33" s="15">
        <f>F21</f>
        <v>0</v>
      </c>
    </row>
    <row r="34" spans="2:6" ht="18.75" customHeight="1">
      <c r="B34" s="12" t="s">
        <v>575</v>
      </c>
      <c r="C34" s="24"/>
      <c r="F34" s="15">
        <f>F30</f>
        <v>0</v>
      </c>
    </row>
    <row r="35" spans="2:6" ht="15" customHeight="1">
      <c r="B35" s="24"/>
      <c r="C35" s="24"/>
      <c r="D35" s="24"/>
      <c r="E35" s="24"/>
      <c r="F35" s="24"/>
    </row>
    <row r="36" spans="2:6" ht="15" customHeight="1">
      <c r="B36" s="24"/>
      <c r="C36" s="24"/>
      <c r="D36" s="538" t="s">
        <v>194</v>
      </c>
      <c r="E36" s="538"/>
      <c r="F36" s="191">
        <f>SUM(F32,F33,F34)</f>
        <v>0</v>
      </c>
    </row>
    <row r="37" spans="2:6" ht="20.25" customHeight="1">
      <c r="B37" s="24"/>
      <c r="C37" s="24"/>
      <c r="D37" s="538"/>
      <c r="E37" s="538"/>
      <c r="F37" s="191"/>
    </row>
    <row r="38" spans="2:6" ht="15" customHeight="1">
      <c r="B38" s="24"/>
      <c r="C38" s="24"/>
      <c r="D38" s="24"/>
      <c r="E38" s="24"/>
      <c r="F38" s="24"/>
    </row>
    <row r="39" ht="15" customHeight="1"/>
    <row r="40" spans="4:5" ht="20.25" customHeight="1">
      <c r="D40" s="24"/>
      <c r="E40" s="24"/>
    </row>
    <row r="41" spans="1:6" ht="15" customHeight="1">
      <c r="A41" s="16"/>
      <c r="B41" s="16"/>
      <c r="C41" s="16"/>
      <c r="D41" s="16"/>
      <c r="E41" s="16"/>
      <c r="F41" s="16"/>
    </row>
    <row r="42" spans="1:6" ht="15" customHeight="1">
      <c r="A42" s="16"/>
      <c r="B42" s="16"/>
      <c r="C42" s="16"/>
      <c r="D42" s="16"/>
      <c r="E42" s="16"/>
      <c r="F42" s="16"/>
    </row>
    <row r="43" spans="1:6" ht="15" customHeight="1">
      <c r="A43" s="16"/>
      <c r="B43" s="16"/>
      <c r="C43" s="16"/>
      <c r="D43" s="16"/>
      <c r="E43" s="16"/>
      <c r="F43" s="16"/>
    </row>
    <row r="44" spans="1:6" ht="15" customHeight="1">
      <c r="A44" s="16"/>
      <c r="B44" s="16"/>
      <c r="C44" s="16"/>
      <c r="D44" s="16"/>
      <c r="E44" s="16"/>
      <c r="F44" s="16"/>
    </row>
    <row r="45" spans="1:6" ht="15" customHeight="1">
      <c r="A45" s="16"/>
      <c r="B45" s="16"/>
      <c r="C45" s="16"/>
      <c r="D45" s="16"/>
      <c r="E45" s="16"/>
      <c r="F45" s="16"/>
    </row>
    <row r="46" spans="1:6" ht="15" customHeight="1">
      <c r="A46" s="16"/>
      <c r="B46" s="16"/>
      <c r="C46" s="16"/>
      <c r="D46" s="16"/>
      <c r="E46" s="16"/>
      <c r="F46" s="16"/>
    </row>
    <row r="47" spans="1:6" ht="11.25" customHeight="1">
      <c r="A47" s="16"/>
      <c r="B47" s="16"/>
      <c r="C47" s="16"/>
      <c r="D47" s="16"/>
      <c r="E47" s="16"/>
      <c r="F47" s="16"/>
    </row>
    <row r="48" spans="1:6" ht="15" customHeight="1">
      <c r="A48" s="16"/>
      <c r="B48" s="16"/>
      <c r="C48" s="16"/>
      <c r="D48" s="16"/>
      <c r="E48" s="16"/>
      <c r="F48" s="16"/>
    </row>
    <row r="49" spans="1:6" ht="11.25" customHeight="1">
      <c r="A49" s="16"/>
      <c r="B49" s="16"/>
      <c r="C49" s="16"/>
      <c r="D49" s="16"/>
      <c r="E49" s="16"/>
      <c r="F49" s="16"/>
    </row>
    <row r="50" spans="1:6" ht="15.75" customHeight="1">
      <c r="A50" s="16"/>
      <c r="B50" s="16"/>
      <c r="C50" s="16"/>
      <c r="D50" s="16"/>
      <c r="E50" s="16"/>
      <c r="F50" s="16"/>
    </row>
    <row r="51" spans="1:6" ht="11.25" customHeight="1">
      <c r="A51" s="16"/>
      <c r="B51" s="16"/>
      <c r="C51" s="16"/>
      <c r="D51" s="16"/>
      <c r="E51" s="16"/>
      <c r="F51" s="16"/>
    </row>
    <row r="52" spans="1:6" ht="11.25" customHeight="1">
      <c r="A52" s="16"/>
      <c r="B52" s="16"/>
      <c r="C52" s="16"/>
      <c r="D52" s="16"/>
      <c r="E52" s="16"/>
      <c r="F52" s="16"/>
    </row>
    <row r="53" spans="1:6" ht="15.75" customHeight="1">
      <c r="A53" s="16"/>
      <c r="B53" s="16"/>
      <c r="C53" s="16"/>
      <c r="D53" s="16"/>
      <c r="E53" s="16"/>
      <c r="F53" s="16"/>
    </row>
    <row r="54" spans="1:6" ht="11.25" customHeight="1">
      <c r="A54" s="16"/>
      <c r="B54" s="16"/>
      <c r="C54" s="16"/>
      <c r="D54" s="16"/>
      <c r="E54" s="16"/>
      <c r="F54" s="16"/>
    </row>
    <row r="55" spans="1:6" ht="15" customHeight="1">
      <c r="A55" s="16"/>
      <c r="B55" s="16"/>
      <c r="C55" s="16"/>
      <c r="D55" s="16"/>
      <c r="E55" s="16"/>
      <c r="F55" s="16"/>
    </row>
    <row r="56" spans="1:6" ht="11.25" customHeight="1">
      <c r="A56" s="16"/>
      <c r="B56" s="16"/>
      <c r="C56" s="16"/>
      <c r="D56" s="16"/>
      <c r="E56" s="16"/>
      <c r="F56" s="16"/>
    </row>
    <row r="57" spans="1:6" ht="15" customHeight="1">
      <c r="A57" s="16"/>
      <c r="B57" s="16"/>
      <c r="C57" s="16"/>
      <c r="D57" s="16"/>
      <c r="E57" s="16"/>
      <c r="F57" s="16"/>
    </row>
    <row r="58" spans="1:6" ht="11.25" customHeight="1">
      <c r="A58" s="16"/>
      <c r="B58" s="16"/>
      <c r="C58" s="16"/>
      <c r="D58" s="16"/>
      <c r="E58" s="16"/>
      <c r="F58" s="16"/>
    </row>
    <row r="59" spans="1:6" ht="15" customHeight="1">
      <c r="A59" s="16"/>
      <c r="B59" s="16"/>
      <c r="C59" s="16"/>
      <c r="D59" s="16"/>
      <c r="E59" s="16"/>
      <c r="F59" s="16"/>
    </row>
    <row r="60" spans="1:6" ht="11.25" customHeight="1">
      <c r="A60" s="16"/>
      <c r="B60" s="16"/>
      <c r="C60" s="16"/>
      <c r="D60" s="16"/>
      <c r="E60" s="16"/>
      <c r="F60" s="16"/>
    </row>
    <row r="61" spans="1:6" ht="15" customHeight="1">
      <c r="A61" s="16"/>
      <c r="B61" s="16"/>
      <c r="C61" s="16"/>
      <c r="D61" s="16"/>
      <c r="E61" s="16"/>
      <c r="F61" s="16"/>
    </row>
    <row r="62" spans="1:6" ht="11.25" customHeight="1">
      <c r="A62" s="16"/>
      <c r="B62" s="16"/>
      <c r="C62" s="16"/>
      <c r="D62" s="16"/>
      <c r="E62" s="16"/>
      <c r="F62" s="16"/>
    </row>
    <row r="63" spans="1:6" ht="15" customHeight="1">
      <c r="A63" s="16"/>
      <c r="B63" s="16"/>
      <c r="C63" s="16"/>
      <c r="D63" s="16"/>
      <c r="E63" s="16"/>
      <c r="F63" s="16"/>
    </row>
    <row r="64" spans="1:6" ht="15" customHeight="1">
      <c r="A64" s="16"/>
      <c r="B64" s="16"/>
      <c r="C64" s="16"/>
      <c r="D64" s="16"/>
      <c r="E64" s="16"/>
      <c r="F64" s="16"/>
    </row>
    <row r="65" spans="1:6" ht="15" customHeight="1">
      <c r="A65" s="16"/>
      <c r="B65" s="16"/>
      <c r="C65" s="16"/>
      <c r="D65" s="16"/>
      <c r="E65" s="16"/>
      <c r="F65" s="16"/>
    </row>
    <row r="66" spans="1:6" ht="15" customHeight="1">
      <c r="A66" s="16"/>
      <c r="B66" s="16"/>
      <c r="C66" s="16"/>
      <c r="D66" s="16"/>
      <c r="E66" s="16"/>
      <c r="F66" s="16"/>
    </row>
    <row r="67" spans="1:6" ht="11.25" customHeight="1">
      <c r="A67" s="16"/>
      <c r="B67" s="16"/>
      <c r="C67" s="16"/>
      <c r="D67" s="16"/>
      <c r="E67" s="16"/>
      <c r="F67" s="16"/>
    </row>
    <row r="68" spans="1:6" ht="15" customHeight="1">
      <c r="A68" s="16"/>
      <c r="B68" s="16"/>
      <c r="C68" s="16"/>
      <c r="D68" s="16"/>
      <c r="E68" s="16"/>
      <c r="F68" s="16"/>
    </row>
    <row r="69" spans="1:6" ht="15" customHeight="1">
      <c r="A69" s="16"/>
      <c r="B69" s="16"/>
      <c r="C69" s="16"/>
      <c r="D69" s="16"/>
      <c r="E69" s="16"/>
      <c r="F69" s="16"/>
    </row>
    <row r="70" spans="1:6" ht="15" customHeight="1">
      <c r="A70" s="16"/>
      <c r="B70" s="16"/>
      <c r="C70" s="16"/>
      <c r="D70" s="16"/>
      <c r="E70" s="16"/>
      <c r="F70" s="16"/>
    </row>
    <row r="71" spans="1:6" ht="15" customHeight="1">
      <c r="A71" s="16"/>
      <c r="B71" s="16"/>
      <c r="C71" s="16"/>
      <c r="D71" s="16"/>
      <c r="E71" s="16"/>
      <c r="F71" s="16"/>
    </row>
    <row r="72" spans="1:6" ht="15" customHeight="1">
      <c r="A72" s="16"/>
      <c r="B72" s="16"/>
      <c r="C72" s="16"/>
      <c r="D72" s="16"/>
      <c r="E72" s="16"/>
      <c r="F72" s="16"/>
    </row>
    <row r="73" spans="1:6" ht="15" customHeight="1">
      <c r="A73" s="16"/>
      <c r="B73" s="16"/>
      <c r="C73" s="16"/>
      <c r="D73" s="16"/>
      <c r="E73" s="16"/>
      <c r="F73" s="16"/>
    </row>
    <row r="74" spans="1:6" ht="33.75" customHeight="1">
      <c r="A74" s="16"/>
      <c r="B74" s="16"/>
      <c r="C74" s="16"/>
      <c r="D74" s="16"/>
      <c r="E74" s="16"/>
      <c r="F74" s="16"/>
    </row>
    <row r="75" spans="1:6" ht="15" customHeight="1">
      <c r="A75" s="16"/>
      <c r="B75" s="16"/>
      <c r="C75" s="16"/>
      <c r="D75" s="16"/>
      <c r="E75" s="16"/>
      <c r="F75" s="16"/>
    </row>
    <row r="76" spans="1:6" ht="15" customHeight="1">
      <c r="A76" s="16"/>
      <c r="B76" s="16"/>
      <c r="C76" s="16"/>
      <c r="D76" s="16"/>
      <c r="E76" s="16"/>
      <c r="F76" s="16"/>
    </row>
    <row r="77" spans="1:6" ht="15" customHeight="1">
      <c r="A77" s="16"/>
      <c r="B77" s="16"/>
      <c r="C77" s="16"/>
      <c r="D77" s="16"/>
      <c r="E77" s="16"/>
      <c r="F77" s="16"/>
    </row>
    <row r="78" spans="1:6" ht="15" customHeight="1">
      <c r="A78" s="16"/>
      <c r="B78" s="16"/>
      <c r="C78" s="16"/>
      <c r="D78" s="16"/>
      <c r="E78" s="16"/>
      <c r="F78" s="16"/>
    </row>
    <row r="79" spans="1:6" ht="15" customHeight="1">
      <c r="A79" s="16"/>
      <c r="B79" s="16"/>
      <c r="C79" s="16"/>
      <c r="D79" s="16"/>
      <c r="E79" s="16"/>
      <c r="F79" s="16"/>
    </row>
    <row r="80" spans="1:6" ht="15" customHeight="1">
      <c r="A80" s="16"/>
      <c r="B80" s="16"/>
      <c r="C80" s="16"/>
      <c r="D80" s="16"/>
      <c r="E80" s="16"/>
      <c r="F80" s="16"/>
    </row>
    <row r="81" spans="1:6" ht="15" customHeight="1">
      <c r="A81" s="16"/>
      <c r="B81" s="16"/>
      <c r="C81" s="16"/>
      <c r="D81" s="16"/>
      <c r="E81" s="16"/>
      <c r="F81" s="16"/>
    </row>
    <row r="82" spans="1:6" ht="15" customHeight="1">
      <c r="A82" s="16"/>
      <c r="B82" s="16"/>
      <c r="C82" s="16"/>
      <c r="D82" s="16"/>
      <c r="E82" s="16"/>
      <c r="F82" s="16"/>
    </row>
    <row r="83" spans="1:6" ht="15" customHeight="1">
      <c r="A83" s="16"/>
      <c r="B83" s="16"/>
      <c r="C83" s="16"/>
      <c r="D83" s="16"/>
      <c r="E83" s="16"/>
      <c r="F83" s="16"/>
    </row>
    <row r="84" spans="1:6" ht="15" customHeight="1">
      <c r="A84" s="16"/>
      <c r="B84" s="16"/>
      <c r="C84" s="16"/>
      <c r="D84" s="16"/>
      <c r="E84" s="16"/>
      <c r="F84" s="16"/>
    </row>
    <row r="85" spans="1:6" ht="15" customHeight="1">
      <c r="A85" s="16"/>
      <c r="B85" s="16"/>
      <c r="C85" s="16"/>
      <c r="D85" s="16"/>
      <c r="E85" s="16"/>
      <c r="F85" s="16"/>
    </row>
    <row r="86" spans="1:6" ht="15" customHeight="1">
      <c r="A86" s="16"/>
      <c r="B86" s="16"/>
      <c r="C86" s="16"/>
      <c r="D86" s="16"/>
      <c r="E86" s="16"/>
      <c r="F86" s="16"/>
    </row>
    <row r="87" spans="1:6" ht="15" customHeight="1">
      <c r="A87" s="16"/>
      <c r="B87" s="16"/>
      <c r="C87" s="16"/>
      <c r="D87" s="16"/>
      <c r="E87" s="16"/>
      <c r="F87" s="16"/>
    </row>
    <row r="88" spans="1:6" ht="15" customHeight="1">
      <c r="A88" s="16"/>
      <c r="B88" s="16"/>
      <c r="C88" s="16"/>
      <c r="D88" s="16"/>
      <c r="E88" s="16"/>
      <c r="F88" s="16"/>
    </row>
    <row r="89" spans="1:6" ht="15" customHeight="1">
      <c r="A89" s="16"/>
      <c r="B89" s="16"/>
      <c r="C89" s="16"/>
      <c r="D89" s="16"/>
      <c r="E89" s="16"/>
      <c r="F89" s="16"/>
    </row>
    <row r="90" spans="1:6" ht="15" customHeight="1">
      <c r="A90" s="16"/>
      <c r="B90" s="16"/>
      <c r="C90" s="16"/>
      <c r="D90" s="16"/>
      <c r="E90" s="16"/>
      <c r="F90" s="16"/>
    </row>
    <row r="91" spans="1:6" ht="15" customHeight="1">
      <c r="A91" s="16"/>
      <c r="B91" s="16"/>
      <c r="C91" s="16"/>
      <c r="D91" s="16"/>
      <c r="E91" s="16"/>
      <c r="F91" s="16"/>
    </row>
    <row r="92" spans="1:6" ht="15" customHeight="1">
      <c r="A92" s="16"/>
      <c r="B92" s="16"/>
      <c r="C92" s="16"/>
      <c r="D92" s="16"/>
      <c r="E92" s="16"/>
      <c r="F92" s="16"/>
    </row>
    <row r="93" spans="1:6" ht="15" customHeight="1">
      <c r="A93" s="16"/>
      <c r="B93" s="16"/>
      <c r="C93" s="16"/>
      <c r="D93" s="16"/>
      <c r="E93" s="16"/>
      <c r="F93" s="16"/>
    </row>
    <row r="94" spans="1:6" ht="15.75" customHeight="1">
      <c r="A94" s="16"/>
      <c r="B94" s="16"/>
      <c r="C94" s="16"/>
      <c r="D94" s="16"/>
      <c r="E94" s="16"/>
      <c r="F94" s="16"/>
    </row>
    <row r="95" spans="2:6" ht="15.75">
      <c r="B95" s="20"/>
      <c r="C95" s="20"/>
      <c r="F95" s="21"/>
    </row>
    <row r="96" spans="2:6" ht="15.75">
      <c r="B96" s="20"/>
      <c r="C96" s="20"/>
      <c r="F96" s="21"/>
    </row>
    <row r="105" ht="15.75" customHeight="1"/>
  </sheetData>
  <sheetProtection/>
  <mergeCells count="8">
    <mergeCell ref="D36:E36"/>
    <mergeCell ref="D37:E37"/>
    <mergeCell ref="A1:F1"/>
    <mergeCell ref="B11:C11"/>
    <mergeCell ref="B21:C21"/>
    <mergeCell ref="B30:C30"/>
    <mergeCell ref="B32:C32"/>
    <mergeCell ref="B33:C3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493"/>
  <sheetViews>
    <sheetView zoomScalePageLayoutView="0" workbookViewId="0" topLeftCell="A508">
      <selection activeCell="E471" sqref="E471:F478"/>
    </sheetView>
  </sheetViews>
  <sheetFormatPr defaultColWidth="9.140625" defaultRowHeight="12.75"/>
  <cols>
    <col min="1" max="1" width="4.28125" style="0" customWidth="1"/>
    <col min="2" max="2" width="35.00390625" style="0" customWidth="1"/>
    <col min="5" max="5" width="12.8515625" style="0" customWidth="1"/>
    <col min="6" max="6" width="18.57421875" style="0" customWidth="1"/>
  </cols>
  <sheetData>
    <row r="1" spans="1:6" ht="21" thickBot="1">
      <c r="A1" s="658" t="s">
        <v>75</v>
      </c>
      <c r="B1" s="659"/>
      <c r="C1" s="659"/>
      <c r="D1" s="659"/>
      <c r="E1" s="659"/>
      <c r="F1" s="660"/>
    </row>
    <row r="2" spans="1:6" ht="16.5" thickBot="1">
      <c r="A2" s="661" t="s">
        <v>576</v>
      </c>
      <c r="B2" s="662"/>
      <c r="C2" s="662"/>
      <c r="D2" s="662"/>
      <c r="E2" s="662"/>
      <c r="F2" s="663"/>
    </row>
    <row r="3" spans="1:6" ht="16.5" thickBot="1">
      <c r="A3" s="664" t="s">
        <v>579</v>
      </c>
      <c r="B3" s="665"/>
      <c r="C3" s="665"/>
      <c r="D3" s="665"/>
      <c r="E3" s="665"/>
      <c r="F3" s="666"/>
    </row>
    <row r="4" spans="1:6" ht="66" customHeight="1">
      <c r="A4" s="650" t="s">
        <v>580</v>
      </c>
      <c r="B4" s="651"/>
      <c r="C4" s="651"/>
      <c r="D4" s="651"/>
      <c r="E4" s="651"/>
      <c r="F4" s="652"/>
    </row>
    <row r="5" spans="1:6" ht="51.75" customHeight="1">
      <c r="A5" s="650" t="s">
        <v>581</v>
      </c>
      <c r="B5" s="651"/>
      <c r="C5" s="651"/>
      <c r="D5" s="651"/>
      <c r="E5" s="651"/>
      <c r="F5" s="652"/>
    </row>
    <row r="6" spans="1:6" ht="65.25" customHeight="1">
      <c r="A6" s="650" t="s">
        <v>582</v>
      </c>
      <c r="B6" s="651"/>
      <c r="C6" s="651"/>
      <c r="D6" s="651"/>
      <c r="E6" s="651"/>
      <c r="F6" s="652"/>
    </row>
    <row r="7" spans="1:6" ht="54" customHeight="1" thickBot="1">
      <c r="A7" s="650" t="s">
        <v>583</v>
      </c>
      <c r="B7" s="651"/>
      <c r="C7" s="651"/>
      <c r="D7" s="651"/>
      <c r="E7" s="651"/>
      <c r="F7" s="652"/>
    </row>
    <row r="8" spans="1:6" ht="16.5" thickBot="1">
      <c r="A8" s="237"/>
      <c r="B8" s="653"/>
      <c r="C8" s="654"/>
      <c r="D8" s="654"/>
      <c r="E8" s="654"/>
      <c r="F8" s="655"/>
    </row>
    <row r="9" spans="1:6" ht="16.5" thickBot="1">
      <c r="A9" s="600" t="s">
        <v>584</v>
      </c>
      <c r="B9" s="601"/>
      <c r="C9" s="601"/>
      <c r="D9" s="601"/>
      <c r="E9" s="601"/>
      <c r="F9" s="602"/>
    </row>
    <row r="10" spans="1:6" ht="16.5" thickBot="1">
      <c r="A10" s="603"/>
      <c r="B10" s="604"/>
      <c r="C10" s="604"/>
      <c r="D10" s="604"/>
      <c r="E10" s="604"/>
      <c r="F10" s="605"/>
    </row>
    <row r="11" spans="1:6" s="243" customFormat="1" ht="16.5" thickBot="1">
      <c r="A11" s="238"/>
      <c r="B11" s="239" t="s">
        <v>585</v>
      </c>
      <c r="C11" s="240" t="s">
        <v>56</v>
      </c>
      <c r="D11" s="241" t="s">
        <v>586</v>
      </c>
      <c r="E11" s="242" t="s">
        <v>587</v>
      </c>
      <c r="F11" s="242" t="s">
        <v>588</v>
      </c>
    </row>
    <row r="12" spans="1:6" s="243" customFormat="1" ht="105">
      <c r="A12" s="634" t="s">
        <v>589</v>
      </c>
      <c r="B12" s="245" t="s">
        <v>590</v>
      </c>
      <c r="C12" s="586" t="s">
        <v>561</v>
      </c>
      <c r="D12" s="657">
        <v>1</v>
      </c>
      <c r="E12" s="591"/>
      <c r="F12" s="593"/>
    </row>
    <row r="13" spans="1:6" s="243" customFormat="1" ht="15">
      <c r="A13" s="634"/>
      <c r="B13" s="246" t="s">
        <v>591</v>
      </c>
      <c r="C13" s="587"/>
      <c r="D13" s="657"/>
      <c r="E13" s="591"/>
      <c r="F13" s="593"/>
    </row>
    <row r="14" spans="1:6" s="243" customFormat="1" ht="15">
      <c r="A14" s="634"/>
      <c r="B14" s="246" t="s">
        <v>592</v>
      </c>
      <c r="C14" s="587"/>
      <c r="D14" s="657"/>
      <c r="E14" s="591"/>
      <c r="F14" s="593"/>
    </row>
    <row r="15" spans="1:6" s="243" customFormat="1" ht="15">
      <c r="A15" s="634"/>
      <c r="B15" s="246" t="s">
        <v>593</v>
      </c>
      <c r="C15" s="587"/>
      <c r="D15" s="657"/>
      <c r="E15" s="591"/>
      <c r="F15" s="593"/>
    </row>
    <row r="16" spans="1:6" s="243" customFormat="1" ht="15">
      <c r="A16" s="634"/>
      <c r="B16" s="246" t="s">
        <v>594</v>
      </c>
      <c r="C16" s="587"/>
      <c r="D16" s="657"/>
      <c r="E16" s="591"/>
      <c r="F16" s="593"/>
    </row>
    <row r="17" spans="1:6" s="243" customFormat="1" ht="15">
      <c r="A17" s="634"/>
      <c r="B17" s="246" t="s">
        <v>595</v>
      </c>
      <c r="C17" s="587"/>
      <c r="D17" s="657"/>
      <c r="E17" s="591"/>
      <c r="F17" s="593"/>
    </row>
    <row r="18" spans="1:6" s="243" customFormat="1" ht="15">
      <c r="A18" s="634"/>
      <c r="B18" s="246" t="s">
        <v>596</v>
      </c>
      <c r="C18" s="587"/>
      <c r="D18" s="657"/>
      <c r="E18" s="591"/>
      <c r="F18" s="593"/>
    </row>
    <row r="19" spans="1:6" s="243" customFormat="1" ht="15">
      <c r="A19" s="634"/>
      <c r="B19" s="246" t="s">
        <v>597</v>
      </c>
      <c r="C19" s="587"/>
      <c r="D19" s="657"/>
      <c r="E19" s="591"/>
      <c r="F19" s="593"/>
    </row>
    <row r="20" spans="1:6" s="243" customFormat="1" ht="15">
      <c r="A20" s="634"/>
      <c r="B20" s="246" t="s">
        <v>598</v>
      </c>
      <c r="C20" s="587"/>
      <c r="D20" s="657"/>
      <c r="E20" s="591"/>
      <c r="F20" s="593"/>
    </row>
    <row r="21" spans="1:6" s="243" customFormat="1" ht="30">
      <c r="A21" s="656"/>
      <c r="B21" s="246" t="s">
        <v>599</v>
      </c>
      <c r="C21" s="588"/>
      <c r="D21" s="616"/>
      <c r="E21" s="592"/>
      <c r="F21" s="583"/>
    </row>
    <row r="22" spans="1:6" s="243" customFormat="1" ht="45.75">
      <c r="A22" s="252" t="s">
        <v>600</v>
      </c>
      <c r="B22" s="253" t="s">
        <v>601</v>
      </c>
      <c r="C22" s="93" t="s">
        <v>561</v>
      </c>
      <c r="D22" s="254">
        <v>1</v>
      </c>
      <c r="E22" s="255"/>
      <c r="F22" s="256"/>
    </row>
    <row r="23" spans="1:6" s="243" customFormat="1" ht="75.75">
      <c r="A23" s="252" t="s">
        <v>602</v>
      </c>
      <c r="B23" s="257" t="s">
        <v>603</v>
      </c>
      <c r="C23" s="93" t="s">
        <v>561</v>
      </c>
      <c r="D23" s="258">
        <v>1</v>
      </c>
      <c r="E23" s="259"/>
      <c r="F23" s="256"/>
    </row>
    <row r="24" spans="1:6" s="243" customFormat="1" ht="45.75" customHeight="1">
      <c r="A24" s="252" t="s">
        <v>604</v>
      </c>
      <c r="B24" s="257" t="s">
        <v>605</v>
      </c>
      <c r="C24" s="260"/>
      <c r="D24" s="258"/>
      <c r="E24" s="259"/>
      <c r="F24" s="256"/>
    </row>
    <row r="25" spans="1:6" s="243" customFormat="1" ht="22.5" customHeight="1">
      <c r="A25" s="252"/>
      <c r="B25" s="261" t="s">
        <v>606</v>
      </c>
      <c r="C25" s="260" t="s">
        <v>561</v>
      </c>
      <c r="D25" s="258">
        <v>2</v>
      </c>
      <c r="E25" s="259"/>
      <c r="F25" s="256"/>
    </row>
    <row r="26" spans="1:6" s="243" customFormat="1" ht="15.75" customHeight="1">
      <c r="A26" s="262"/>
      <c r="B26" s="261" t="s">
        <v>607</v>
      </c>
      <c r="C26" s="260" t="s">
        <v>561</v>
      </c>
      <c r="D26" s="258">
        <v>1</v>
      </c>
      <c r="E26" s="259"/>
      <c r="F26" s="256"/>
    </row>
    <row r="27" spans="1:6" s="243" customFormat="1" ht="195">
      <c r="A27" s="263" t="s">
        <v>608</v>
      </c>
      <c r="B27" s="264" t="s">
        <v>609</v>
      </c>
      <c r="C27" s="265"/>
      <c r="D27" s="258"/>
      <c r="E27" s="259"/>
      <c r="F27" s="256"/>
    </row>
    <row r="28" spans="1:6" s="243" customFormat="1" ht="15.75">
      <c r="A28" s="262"/>
      <c r="B28" s="257" t="s">
        <v>610</v>
      </c>
      <c r="C28" s="265"/>
      <c r="D28" s="258"/>
      <c r="E28" s="259"/>
      <c r="F28" s="256"/>
    </row>
    <row r="29" spans="1:6" s="243" customFormat="1" ht="30">
      <c r="A29" s="262"/>
      <c r="B29" s="261" t="s">
        <v>611</v>
      </c>
      <c r="C29" s="93" t="s">
        <v>561</v>
      </c>
      <c r="D29" s="258">
        <v>2</v>
      </c>
      <c r="E29" s="266"/>
      <c r="F29" s="256"/>
    </row>
    <row r="30" spans="1:6" s="243" customFormat="1" ht="15">
      <c r="A30" s="559" t="s">
        <v>612</v>
      </c>
      <c r="B30" s="257" t="s">
        <v>613</v>
      </c>
      <c r="C30" s="575" t="s">
        <v>561</v>
      </c>
      <c r="D30" s="577">
        <v>2</v>
      </c>
      <c r="E30" s="628"/>
      <c r="F30" s="582"/>
    </row>
    <row r="31" spans="1:6" s="243" customFormat="1" ht="15">
      <c r="A31" s="561"/>
      <c r="B31" s="257" t="s">
        <v>614</v>
      </c>
      <c r="C31" s="576"/>
      <c r="D31" s="578"/>
      <c r="E31" s="629"/>
      <c r="F31" s="583"/>
    </row>
    <row r="32" spans="1:6" s="243" customFormat="1" ht="15">
      <c r="A32" s="559" t="s">
        <v>615</v>
      </c>
      <c r="B32" s="270" t="s">
        <v>616</v>
      </c>
      <c r="C32" s="575" t="s">
        <v>561</v>
      </c>
      <c r="D32" s="577">
        <v>2</v>
      </c>
      <c r="E32" s="590"/>
      <c r="F32" s="582"/>
    </row>
    <row r="33" spans="1:6" s="243" customFormat="1" ht="15">
      <c r="A33" s="560"/>
      <c r="B33" s="257" t="s">
        <v>617</v>
      </c>
      <c r="C33" s="576"/>
      <c r="D33" s="578"/>
      <c r="E33" s="592"/>
      <c r="F33" s="583"/>
    </row>
    <row r="34" spans="1:6" s="243" customFormat="1" ht="15">
      <c r="A34" s="561"/>
      <c r="B34" s="257" t="s">
        <v>618</v>
      </c>
      <c r="C34" s="260" t="s">
        <v>561</v>
      </c>
      <c r="D34" s="258">
        <v>3</v>
      </c>
      <c r="E34" s="259"/>
      <c r="F34" s="256"/>
    </row>
    <row r="35" spans="1:6" s="243" customFormat="1" ht="45">
      <c r="A35" s="559" t="s">
        <v>619</v>
      </c>
      <c r="B35" s="257" t="s">
        <v>620</v>
      </c>
      <c r="C35" s="260"/>
      <c r="D35" s="258"/>
      <c r="E35" s="259"/>
      <c r="F35" s="256"/>
    </row>
    <row r="36" spans="1:6" s="243" customFormat="1" ht="15" customHeight="1">
      <c r="A36" s="561"/>
      <c r="B36" s="261" t="s">
        <v>621</v>
      </c>
      <c r="C36" s="260" t="s">
        <v>561</v>
      </c>
      <c r="D36" s="258">
        <v>4</v>
      </c>
      <c r="E36" s="259"/>
      <c r="F36" s="256"/>
    </row>
    <row r="37" spans="1:6" s="243" customFormat="1" ht="15" customHeight="1">
      <c r="A37" s="559" t="s">
        <v>622</v>
      </c>
      <c r="B37" s="261" t="s">
        <v>623</v>
      </c>
      <c r="C37" s="260" t="s">
        <v>561</v>
      </c>
      <c r="D37" s="258">
        <v>6</v>
      </c>
      <c r="E37" s="259"/>
      <c r="F37" s="256"/>
    </row>
    <row r="38" spans="1:6" s="243" customFormat="1" ht="15" customHeight="1">
      <c r="A38" s="560"/>
      <c r="B38" s="257" t="s">
        <v>624</v>
      </c>
      <c r="C38" s="260" t="s">
        <v>561</v>
      </c>
      <c r="D38" s="258">
        <v>3</v>
      </c>
      <c r="E38" s="259"/>
      <c r="F38" s="256"/>
    </row>
    <row r="39" spans="1:6" s="243" customFormat="1" ht="45">
      <c r="A39" s="609" t="s">
        <v>625</v>
      </c>
      <c r="B39" s="257" t="s">
        <v>626</v>
      </c>
      <c r="C39" s="260"/>
      <c r="D39" s="258"/>
      <c r="E39" s="259"/>
      <c r="F39" s="256"/>
    </row>
    <row r="40" spans="1:6" s="243" customFormat="1" ht="15">
      <c r="A40" s="610"/>
      <c r="B40" s="257" t="s">
        <v>618</v>
      </c>
      <c r="C40" s="260" t="s">
        <v>561</v>
      </c>
      <c r="D40" s="258">
        <v>2</v>
      </c>
      <c r="E40" s="259"/>
      <c r="F40" s="256"/>
    </row>
    <row r="41" spans="1:6" s="243" customFormat="1" ht="15">
      <c r="A41" s="611"/>
      <c r="B41" s="257" t="s">
        <v>617</v>
      </c>
      <c r="C41" s="260" t="s">
        <v>561</v>
      </c>
      <c r="D41" s="258">
        <v>2</v>
      </c>
      <c r="E41" s="259"/>
      <c r="F41" s="256"/>
    </row>
    <row r="42" spans="1:6" s="243" customFormat="1" ht="45" customHeight="1">
      <c r="A42" s="609" t="s">
        <v>627</v>
      </c>
      <c r="B42" s="257" t="s">
        <v>628</v>
      </c>
      <c r="C42" s="260"/>
      <c r="D42" s="258"/>
      <c r="E42" s="259"/>
      <c r="F42" s="256"/>
    </row>
    <row r="43" spans="1:6" s="243" customFormat="1" ht="15" customHeight="1">
      <c r="A43" s="610"/>
      <c r="B43" s="261" t="s">
        <v>623</v>
      </c>
      <c r="C43" s="260" t="s">
        <v>561</v>
      </c>
      <c r="D43" s="258">
        <v>2</v>
      </c>
      <c r="E43" s="259"/>
      <c r="F43" s="256"/>
    </row>
    <row r="44" spans="1:6" s="243" customFormat="1" ht="15" customHeight="1">
      <c r="A44" s="611"/>
      <c r="B44" s="257" t="s">
        <v>624</v>
      </c>
      <c r="C44" s="260" t="s">
        <v>561</v>
      </c>
      <c r="D44" s="258">
        <v>1</v>
      </c>
      <c r="E44" s="259"/>
      <c r="F44" s="256"/>
    </row>
    <row r="45" spans="1:6" s="243" customFormat="1" ht="30">
      <c r="A45" s="609" t="s">
        <v>629</v>
      </c>
      <c r="B45" s="257" t="s">
        <v>630</v>
      </c>
      <c r="C45" s="575" t="s">
        <v>561</v>
      </c>
      <c r="D45" s="577">
        <v>2</v>
      </c>
      <c r="E45" s="590"/>
      <c r="F45" s="582"/>
    </row>
    <row r="46" spans="1:6" s="243" customFormat="1" ht="15">
      <c r="A46" s="611"/>
      <c r="B46" s="257" t="s">
        <v>631</v>
      </c>
      <c r="C46" s="576"/>
      <c r="D46" s="578"/>
      <c r="E46" s="592"/>
      <c r="F46" s="583"/>
    </row>
    <row r="47" spans="1:6" s="243" customFormat="1" ht="30" customHeight="1">
      <c r="A47" s="609" t="s">
        <v>632</v>
      </c>
      <c r="B47" s="257" t="s">
        <v>633</v>
      </c>
      <c r="C47" s="575" t="s">
        <v>561</v>
      </c>
      <c r="D47" s="577">
        <v>2</v>
      </c>
      <c r="E47" s="590"/>
      <c r="F47" s="582"/>
    </row>
    <row r="48" spans="1:6" s="243" customFormat="1" ht="30" customHeight="1">
      <c r="A48" s="611"/>
      <c r="B48" s="257" t="s">
        <v>634</v>
      </c>
      <c r="C48" s="576"/>
      <c r="D48" s="578"/>
      <c r="E48" s="592"/>
      <c r="F48" s="583"/>
    </row>
    <row r="49" spans="1:6" s="243" customFormat="1" ht="30">
      <c r="A49" s="609" t="s">
        <v>635</v>
      </c>
      <c r="B49" s="257" t="s">
        <v>636</v>
      </c>
      <c r="C49" s="586" t="s">
        <v>561</v>
      </c>
      <c r="D49" s="577">
        <v>2</v>
      </c>
      <c r="E49" s="590"/>
      <c r="F49" s="582"/>
    </row>
    <row r="50" spans="1:6" s="243" customFormat="1" ht="15" customHeight="1">
      <c r="A50" s="610"/>
      <c r="B50" s="257" t="s">
        <v>637</v>
      </c>
      <c r="C50" s="587"/>
      <c r="D50" s="589"/>
      <c r="E50" s="591"/>
      <c r="F50" s="593"/>
    </row>
    <row r="51" spans="1:6" s="243" customFormat="1" ht="15" customHeight="1">
      <c r="A51" s="610"/>
      <c r="B51" s="257" t="s">
        <v>638</v>
      </c>
      <c r="C51" s="587"/>
      <c r="D51" s="589"/>
      <c r="E51" s="591"/>
      <c r="F51" s="593"/>
    </row>
    <row r="52" spans="1:6" s="243" customFormat="1" ht="15">
      <c r="A52" s="610"/>
      <c r="B52" s="257" t="s">
        <v>639</v>
      </c>
      <c r="C52" s="587"/>
      <c r="D52" s="589"/>
      <c r="E52" s="591"/>
      <c r="F52" s="593"/>
    </row>
    <row r="53" spans="1:6" s="243" customFormat="1" ht="15" customHeight="1">
      <c r="A53" s="611"/>
      <c r="B53" s="257" t="s">
        <v>640</v>
      </c>
      <c r="C53" s="588"/>
      <c r="D53" s="578"/>
      <c r="E53" s="592"/>
      <c r="F53" s="583"/>
    </row>
    <row r="54" spans="1:6" s="243" customFormat="1" ht="15">
      <c r="A54" s="609" t="s">
        <v>641</v>
      </c>
      <c r="B54" s="257" t="s">
        <v>642</v>
      </c>
      <c r="C54" s="248"/>
      <c r="D54" s="269"/>
      <c r="E54" s="250"/>
      <c r="F54" s="251"/>
    </row>
    <row r="55" spans="1:6" s="243" customFormat="1" ht="15">
      <c r="A55" s="610"/>
      <c r="B55" s="261" t="s">
        <v>643</v>
      </c>
      <c r="C55" s="260" t="s">
        <v>644</v>
      </c>
      <c r="D55" s="258">
        <v>6</v>
      </c>
      <c r="E55" s="259"/>
      <c r="F55" s="256"/>
    </row>
    <row r="56" spans="1:6" s="243" customFormat="1" ht="15">
      <c r="A56" s="610"/>
      <c r="B56" s="261" t="s">
        <v>645</v>
      </c>
      <c r="C56" s="260" t="s">
        <v>644</v>
      </c>
      <c r="D56" s="258">
        <v>14</v>
      </c>
      <c r="E56" s="259"/>
      <c r="F56" s="256"/>
    </row>
    <row r="57" spans="1:6" s="243" customFormat="1" ht="15">
      <c r="A57" s="611"/>
      <c r="B57" s="257" t="s">
        <v>646</v>
      </c>
      <c r="C57" s="260" t="s">
        <v>644</v>
      </c>
      <c r="D57" s="258">
        <v>10</v>
      </c>
      <c r="E57" s="259"/>
      <c r="F57" s="256"/>
    </row>
    <row r="58" spans="1:6" s="243" customFormat="1" ht="30">
      <c r="A58" s="609" t="s">
        <v>647</v>
      </c>
      <c r="B58" s="257" t="s">
        <v>648</v>
      </c>
      <c r="C58" s="260"/>
      <c r="D58" s="258"/>
      <c r="E58" s="259"/>
      <c r="F58" s="256"/>
    </row>
    <row r="59" spans="1:6" s="243" customFormat="1" ht="15">
      <c r="A59" s="610"/>
      <c r="B59" s="257" t="s">
        <v>643</v>
      </c>
      <c r="C59" s="260" t="s">
        <v>561</v>
      </c>
      <c r="D59" s="258">
        <v>4</v>
      </c>
      <c r="E59" s="259"/>
      <c r="F59" s="256"/>
    </row>
    <row r="60" spans="1:6" s="243" customFormat="1" ht="15">
      <c r="A60" s="610"/>
      <c r="B60" s="261" t="s">
        <v>645</v>
      </c>
      <c r="C60" s="260" t="s">
        <v>561</v>
      </c>
      <c r="D60" s="258">
        <v>14</v>
      </c>
      <c r="E60" s="259"/>
      <c r="F60" s="256"/>
    </row>
    <row r="61" spans="1:6" s="243" customFormat="1" ht="15">
      <c r="A61" s="611"/>
      <c r="B61" s="257" t="s">
        <v>646</v>
      </c>
      <c r="C61" s="260" t="s">
        <v>561</v>
      </c>
      <c r="D61" s="258">
        <v>8</v>
      </c>
      <c r="E61" s="259"/>
      <c r="F61" s="256"/>
    </row>
    <row r="62" spans="1:6" s="243" customFormat="1" ht="65.25" customHeight="1">
      <c r="A62" s="272" t="s">
        <v>649</v>
      </c>
      <c r="B62" s="273" t="s">
        <v>650</v>
      </c>
      <c r="C62" s="260" t="s">
        <v>651</v>
      </c>
      <c r="D62" s="258">
        <v>8</v>
      </c>
      <c r="E62" s="259"/>
      <c r="F62" s="256"/>
    </row>
    <row r="63" spans="1:6" s="243" customFormat="1" ht="30">
      <c r="A63" s="609" t="s">
        <v>652</v>
      </c>
      <c r="B63" s="257" t="s">
        <v>653</v>
      </c>
      <c r="C63" s="260"/>
      <c r="D63" s="258"/>
      <c r="E63" s="274"/>
      <c r="F63" s="256"/>
    </row>
    <row r="64" spans="1:6" s="243" customFormat="1" ht="15">
      <c r="A64" s="610"/>
      <c r="B64" s="275" t="s">
        <v>654</v>
      </c>
      <c r="C64" s="260" t="s">
        <v>644</v>
      </c>
      <c r="D64" s="258">
        <v>96</v>
      </c>
      <c r="E64" s="276"/>
      <c r="F64" s="256"/>
    </row>
    <row r="65" spans="1:6" s="243" customFormat="1" ht="15">
      <c r="A65" s="611"/>
      <c r="B65" s="275" t="s">
        <v>655</v>
      </c>
      <c r="C65" s="260" t="s">
        <v>644</v>
      </c>
      <c r="D65" s="258">
        <v>48</v>
      </c>
      <c r="E65" s="276"/>
      <c r="F65" s="256"/>
    </row>
    <row r="66" spans="1:6" s="243" customFormat="1" ht="60">
      <c r="A66" s="272" t="s">
        <v>656</v>
      </c>
      <c r="B66" s="257" t="s">
        <v>657</v>
      </c>
      <c r="C66" s="258" t="s">
        <v>658</v>
      </c>
      <c r="D66" s="277">
        <v>0.3</v>
      </c>
      <c r="E66" s="259"/>
      <c r="F66" s="256"/>
    </row>
    <row r="67" spans="1:6" s="243" customFormat="1" ht="30">
      <c r="A67" s="609" t="s">
        <v>659</v>
      </c>
      <c r="B67" s="257" t="s">
        <v>660</v>
      </c>
      <c r="C67" s="260"/>
      <c r="D67" s="258"/>
      <c r="E67" s="259"/>
      <c r="F67" s="256"/>
    </row>
    <row r="68" spans="1:6" s="243" customFormat="1" ht="15">
      <c r="A68" s="610"/>
      <c r="B68" s="261" t="s">
        <v>645</v>
      </c>
      <c r="C68" s="260" t="s">
        <v>644</v>
      </c>
      <c r="D68" s="258">
        <v>6</v>
      </c>
      <c r="E68" s="278"/>
      <c r="F68" s="279"/>
    </row>
    <row r="69" spans="1:6" s="243" customFormat="1" ht="15">
      <c r="A69" s="611"/>
      <c r="B69" s="257" t="s">
        <v>661</v>
      </c>
      <c r="C69" s="260" t="s">
        <v>644</v>
      </c>
      <c r="D69" s="258">
        <v>4</v>
      </c>
      <c r="E69" s="278"/>
      <c r="F69" s="279"/>
    </row>
    <row r="70" spans="1:6" s="243" customFormat="1" ht="30">
      <c r="A70" s="272" t="s">
        <v>662</v>
      </c>
      <c r="B70" s="280" t="s">
        <v>663</v>
      </c>
      <c r="C70" s="281" t="s">
        <v>664</v>
      </c>
      <c r="D70" s="282">
        <v>1</v>
      </c>
      <c r="E70" s="255"/>
      <c r="F70" s="283"/>
    </row>
    <row r="71" spans="1:6" s="243" customFormat="1" ht="15.75" customHeight="1">
      <c r="A71" s="609" t="s">
        <v>665</v>
      </c>
      <c r="B71" s="574" t="s">
        <v>666</v>
      </c>
      <c r="C71" s="575" t="s">
        <v>651</v>
      </c>
      <c r="D71" s="577">
        <v>30</v>
      </c>
      <c r="E71" s="580"/>
      <c r="F71" s="582"/>
    </row>
    <row r="72" spans="1:6" s="243" customFormat="1" ht="15.75" customHeight="1">
      <c r="A72" s="611"/>
      <c r="B72" s="574"/>
      <c r="C72" s="576"/>
      <c r="D72" s="578"/>
      <c r="E72" s="581"/>
      <c r="F72" s="583"/>
    </row>
    <row r="73" spans="1:6" s="243" customFormat="1" ht="31.5" customHeight="1">
      <c r="A73" s="271"/>
      <c r="B73" s="253" t="s">
        <v>667</v>
      </c>
      <c r="C73" s="268" t="s">
        <v>644</v>
      </c>
      <c r="D73" s="269">
        <v>5</v>
      </c>
      <c r="E73" s="284"/>
      <c r="F73" s="279"/>
    </row>
    <row r="74" spans="1:6" s="243" customFormat="1" ht="15.75">
      <c r="A74" s="285" t="s">
        <v>668</v>
      </c>
      <c r="B74" s="280" t="s">
        <v>669</v>
      </c>
      <c r="C74" s="281" t="s">
        <v>664</v>
      </c>
      <c r="D74" s="258">
        <v>1</v>
      </c>
      <c r="E74" s="278"/>
      <c r="F74" s="279"/>
    </row>
    <row r="75" spans="1:6" s="243" customFormat="1" ht="45.75">
      <c r="A75" s="285" t="s">
        <v>670</v>
      </c>
      <c r="B75" s="257" t="s">
        <v>671</v>
      </c>
      <c r="C75" s="281" t="s">
        <v>664</v>
      </c>
      <c r="D75" s="254">
        <v>1</v>
      </c>
      <c r="E75" s="276"/>
      <c r="F75" s="279"/>
    </row>
    <row r="76" spans="1:6" s="243" customFormat="1" ht="30.75">
      <c r="A76" s="285" t="s">
        <v>672</v>
      </c>
      <c r="B76" s="257" t="s">
        <v>673</v>
      </c>
      <c r="C76" s="281" t="s">
        <v>664</v>
      </c>
      <c r="D76" s="254">
        <v>2</v>
      </c>
      <c r="E76" s="276"/>
      <c r="F76" s="279"/>
    </row>
    <row r="77" spans="1:6" s="243" customFormat="1" ht="30.75">
      <c r="A77" s="285" t="s">
        <v>674</v>
      </c>
      <c r="B77" s="286" t="s">
        <v>675</v>
      </c>
      <c r="C77" s="281" t="s">
        <v>664</v>
      </c>
      <c r="D77" s="254">
        <v>1</v>
      </c>
      <c r="E77" s="276"/>
      <c r="F77" s="279"/>
    </row>
    <row r="78" spans="1:6" s="243" customFormat="1" ht="15.75">
      <c r="A78" s="285" t="s">
        <v>676</v>
      </c>
      <c r="B78" s="287" t="s">
        <v>677</v>
      </c>
      <c r="C78" s="288" t="s">
        <v>678</v>
      </c>
      <c r="D78" s="254">
        <v>1</v>
      </c>
      <c r="E78" s="276"/>
      <c r="F78" s="279"/>
    </row>
    <row r="79" spans="1:6" s="243" customFormat="1" ht="16.5" thickBot="1">
      <c r="A79" s="289"/>
      <c r="B79" s="290"/>
      <c r="C79" s="291"/>
      <c r="D79" s="292"/>
      <c r="E79" s="293"/>
      <c r="F79" s="294">
        <f>SUM(F12:F78)</f>
        <v>0</v>
      </c>
    </row>
    <row r="80" spans="1:6" s="243" customFormat="1" ht="15.75">
      <c r="A80" s="295"/>
      <c r="B80" s="296"/>
      <c r="C80" s="297"/>
      <c r="D80" s="71"/>
      <c r="E80" s="298"/>
      <c r="F80" s="299"/>
    </row>
    <row r="81" s="243" customFormat="1" ht="12.75"/>
    <row r="82" s="243" customFormat="1" ht="13.5" thickBot="1"/>
    <row r="83" spans="1:6" s="243" customFormat="1" ht="32.25" customHeight="1" thickBot="1">
      <c r="A83" s="300" t="s">
        <v>679</v>
      </c>
      <c r="B83" s="630" t="s">
        <v>680</v>
      </c>
      <c r="C83" s="631"/>
      <c r="D83" s="631"/>
      <c r="E83" s="631"/>
      <c r="F83" s="632"/>
    </row>
    <row r="84" spans="1:6" s="243" customFormat="1" ht="35.25" customHeight="1" thickBot="1">
      <c r="A84" s="300"/>
      <c r="B84" s="301"/>
      <c r="C84" s="240" t="s">
        <v>56</v>
      </c>
      <c r="D84" s="241" t="s">
        <v>586</v>
      </c>
      <c r="E84" s="242" t="s">
        <v>587</v>
      </c>
      <c r="F84" s="242" t="s">
        <v>588</v>
      </c>
    </row>
    <row r="85" spans="1:6" s="243" customFormat="1" ht="35.25" customHeight="1" thickBot="1">
      <c r="A85" s="244"/>
      <c r="B85" s="642" t="s">
        <v>681</v>
      </c>
      <c r="C85" s="643"/>
      <c r="D85" s="644"/>
      <c r="E85" s="644"/>
      <c r="F85" s="645"/>
    </row>
    <row r="86" spans="1:6" s="243" customFormat="1" ht="21" customHeight="1">
      <c r="A86" s="649" t="s">
        <v>682</v>
      </c>
      <c r="B86" s="574"/>
      <c r="C86" s="646"/>
      <c r="D86" s="647"/>
      <c r="E86" s="647"/>
      <c r="F86" s="648"/>
    </row>
    <row r="87" spans="1:6" s="243" customFormat="1" ht="25.5" customHeight="1">
      <c r="A87" s="560"/>
      <c r="B87" s="302" t="s">
        <v>683</v>
      </c>
      <c r="C87" s="254" t="s">
        <v>561</v>
      </c>
      <c r="D87" s="254">
        <v>18</v>
      </c>
      <c r="E87" s="303"/>
      <c r="F87" s="304"/>
    </row>
    <row r="88" spans="1:6" s="243" customFormat="1" ht="15">
      <c r="A88" s="561"/>
      <c r="B88" s="302" t="s">
        <v>684</v>
      </c>
      <c r="C88" s="254" t="s">
        <v>561</v>
      </c>
      <c r="D88" s="254">
        <v>85</v>
      </c>
      <c r="E88" s="303"/>
      <c r="F88" s="304"/>
    </row>
    <row r="89" spans="1:6" s="243" customFormat="1" ht="15.75">
      <c r="A89" s="305" t="s">
        <v>685</v>
      </c>
      <c r="B89" s="306" t="s">
        <v>686</v>
      </c>
      <c r="C89" s="307" t="s">
        <v>561</v>
      </c>
      <c r="D89" s="307">
        <v>206</v>
      </c>
      <c r="E89" s="308"/>
      <c r="F89" s="309"/>
    </row>
    <row r="90" spans="1:6" s="243" customFormat="1" ht="45">
      <c r="A90" s="559" t="s">
        <v>687</v>
      </c>
      <c r="B90" s="257" t="s">
        <v>626</v>
      </c>
      <c r="C90" s="260"/>
      <c r="D90" s="258"/>
      <c r="E90" s="310"/>
      <c r="F90" s="304"/>
    </row>
    <row r="91" spans="1:6" s="243" customFormat="1" ht="15">
      <c r="A91" s="560"/>
      <c r="B91" s="257" t="s">
        <v>617</v>
      </c>
      <c r="C91" s="260" t="s">
        <v>561</v>
      </c>
      <c r="D91" s="258">
        <v>2</v>
      </c>
      <c r="E91" s="259"/>
      <c r="F91" s="304"/>
    </row>
    <row r="92" spans="1:6" s="243" customFormat="1" ht="15">
      <c r="A92" s="561"/>
      <c r="B92" s="257" t="s">
        <v>688</v>
      </c>
      <c r="C92" s="260" t="s">
        <v>561</v>
      </c>
      <c r="D92" s="258">
        <v>2</v>
      </c>
      <c r="E92" s="311"/>
      <c r="F92" s="304"/>
    </row>
    <row r="93" spans="1:6" s="243" customFormat="1" ht="30">
      <c r="A93" s="263" t="s">
        <v>689</v>
      </c>
      <c r="B93" s="257" t="s">
        <v>690</v>
      </c>
      <c r="C93" s="260" t="s">
        <v>561</v>
      </c>
      <c r="D93" s="258">
        <v>103</v>
      </c>
      <c r="E93" s="259"/>
      <c r="F93" s="304"/>
    </row>
    <row r="94" spans="1:6" s="243" customFormat="1" ht="30">
      <c r="A94" s="263" t="s">
        <v>691</v>
      </c>
      <c r="B94" s="257" t="s">
        <v>692</v>
      </c>
      <c r="C94" s="260" t="s">
        <v>561</v>
      </c>
      <c r="D94" s="258">
        <v>103</v>
      </c>
      <c r="E94" s="259"/>
      <c r="F94" s="304"/>
    </row>
    <row r="95" spans="1:6" s="243" customFormat="1" ht="30">
      <c r="A95" s="263" t="s">
        <v>693</v>
      </c>
      <c r="B95" s="312" t="s">
        <v>694</v>
      </c>
      <c r="C95" s="260" t="s">
        <v>561</v>
      </c>
      <c r="D95" s="313">
        <v>8</v>
      </c>
      <c r="E95" s="259"/>
      <c r="F95" s="304"/>
    </row>
    <row r="96" spans="1:6" s="243" customFormat="1" ht="30">
      <c r="A96" s="263" t="s">
        <v>695</v>
      </c>
      <c r="B96" s="314" t="s">
        <v>696</v>
      </c>
      <c r="C96" s="260" t="s">
        <v>561</v>
      </c>
      <c r="D96" s="313">
        <v>8</v>
      </c>
      <c r="E96" s="303"/>
      <c r="F96" s="304"/>
    </row>
    <row r="97" spans="1:6" s="243" customFormat="1" ht="30.75">
      <c r="A97" s="559" t="s">
        <v>697</v>
      </c>
      <c r="B97" s="315" t="s">
        <v>698</v>
      </c>
      <c r="C97" s="260"/>
      <c r="D97" s="258"/>
      <c r="E97" s="310"/>
      <c r="F97" s="304"/>
    </row>
    <row r="98" spans="1:6" s="243" customFormat="1" ht="15">
      <c r="A98" s="560"/>
      <c r="B98" s="257" t="s">
        <v>699</v>
      </c>
      <c r="C98" s="260" t="s">
        <v>644</v>
      </c>
      <c r="D98" s="258">
        <v>32</v>
      </c>
      <c r="E98" s="310"/>
      <c r="F98" s="304"/>
    </row>
    <row r="99" spans="1:6" s="243" customFormat="1" ht="15">
      <c r="A99" s="560"/>
      <c r="B99" s="257" t="s">
        <v>700</v>
      </c>
      <c r="C99" s="260" t="s">
        <v>644</v>
      </c>
      <c r="D99" s="254">
        <v>21</v>
      </c>
      <c r="E99" s="259"/>
      <c r="F99" s="304"/>
    </row>
    <row r="100" spans="1:6" s="243" customFormat="1" ht="15">
      <c r="A100" s="560"/>
      <c r="B100" s="257" t="s">
        <v>701</v>
      </c>
      <c r="C100" s="260" t="s">
        <v>644</v>
      </c>
      <c r="D100" s="254">
        <v>56</v>
      </c>
      <c r="E100" s="259"/>
      <c r="F100" s="304"/>
    </row>
    <row r="101" spans="1:6" s="243" customFormat="1" ht="15">
      <c r="A101" s="560"/>
      <c r="B101" s="264" t="s">
        <v>702</v>
      </c>
      <c r="C101" s="260" t="s">
        <v>644</v>
      </c>
      <c r="D101" s="254">
        <v>132</v>
      </c>
      <c r="E101" s="259"/>
      <c r="F101" s="304"/>
    </row>
    <row r="102" spans="1:6" s="243" customFormat="1" ht="15">
      <c r="A102" s="560"/>
      <c r="B102" s="264" t="s">
        <v>703</v>
      </c>
      <c r="C102" s="260" t="s">
        <v>644</v>
      </c>
      <c r="D102" s="316">
        <v>63</v>
      </c>
      <c r="E102" s="310"/>
      <c r="F102" s="304"/>
    </row>
    <row r="103" spans="1:6" s="243" customFormat="1" ht="15">
      <c r="A103" s="561"/>
      <c r="B103" s="264" t="s">
        <v>704</v>
      </c>
      <c r="C103" s="260" t="s">
        <v>644</v>
      </c>
      <c r="D103" s="254">
        <v>540</v>
      </c>
      <c r="E103" s="310"/>
      <c r="F103" s="304"/>
    </row>
    <row r="104" spans="1:6" s="243" customFormat="1" ht="30">
      <c r="A104" s="559" t="s">
        <v>705</v>
      </c>
      <c r="B104" s="257" t="s">
        <v>706</v>
      </c>
      <c r="C104" s="260"/>
      <c r="D104" s="258"/>
      <c r="E104" s="310"/>
      <c r="F104" s="304"/>
    </row>
    <row r="105" spans="1:6" s="243" customFormat="1" ht="15">
      <c r="A105" s="560"/>
      <c r="B105" s="257" t="s">
        <v>699</v>
      </c>
      <c r="C105" s="260" t="s">
        <v>561</v>
      </c>
      <c r="D105" s="258">
        <v>14</v>
      </c>
      <c r="E105" s="310"/>
      <c r="F105" s="304"/>
    </row>
    <row r="106" spans="1:6" s="243" customFormat="1" ht="15">
      <c r="A106" s="560"/>
      <c r="B106" s="257" t="s">
        <v>700</v>
      </c>
      <c r="C106" s="260" t="s">
        <v>561</v>
      </c>
      <c r="D106" s="258">
        <v>2</v>
      </c>
      <c r="E106" s="310"/>
      <c r="F106" s="304"/>
    </row>
    <row r="107" spans="1:6" s="243" customFormat="1" ht="15">
      <c r="A107" s="560"/>
      <c r="B107" s="257" t="s">
        <v>701</v>
      </c>
      <c r="C107" s="260" t="s">
        <v>561</v>
      </c>
      <c r="D107" s="258">
        <v>2</v>
      </c>
      <c r="E107" s="310"/>
      <c r="F107" s="304"/>
    </row>
    <row r="108" spans="1:6" s="243" customFormat="1" ht="15">
      <c r="A108" s="560"/>
      <c r="B108" s="264" t="s">
        <v>702</v>
      </c>
      <c r="C108" s="260" t="s">
        <v>561</v>
      </c>
      <c r="D108" s="258">
        <v>4</v>
      </c>
      <c r="E108" s="310"/>
      <c r="F108" s="304"/>
    </row>
    <row r="109" spans="1:6" s="243" customFormat="1" ht="15">
      <c r="A109" s="560"/>
      <c r="B109" s="264" t="s">
        <v>703</v>
      </c>
      <c r="C109" s="260" t="s">
        <v>561</v>
      </c>
      <c r="D109" s="258">
        <v>6</v>
      </c>
      <c r="E109" s="310"/>
      <c r="F109" s="304"/>
    </row>
    <row r="110" spans="1:6" s="243" customFormat="1" ht="15">
      <c r="A110" s="561"/>
      <c r="B110" s="264" t="s">
        <v>704</v>
      </c>
      <c r="C110" s="260" t="s">
        <v>561</v>
      </c>
      <c r="D110" s="258">
        <v>6</v>
      </c>
      <c r="E110" s="310"/>
      <c r="F110" s="304"/>
    </row>
    <row r="111" spans="1:6" s="243" customFormat="1" ht="60">
      <c r="A111" s="263" t="s">
        <v>707</v>
      </c>
      <c r="B111" s="257" t="s">
        <v>708</v>
      </c>
      <c r="C111" s="258" t="s">
        <v>709</v>
      </c>
      <c r="D111" s="317">
        <v>0.3</v>
      </c>
      <c r="E111" s="318"/>
      <c r="F111" s="283"/>
    </row>
    <row r="112" spans="1:6" s="243" customFormat="1" ht="30">
      <c r="A112" s="263" t="s">
        <v>710</v>
      </c>
      <c r="B112" s="264" t="s">
        <v>711</v>
      </c>
      <c r="C112" s="319">
        <v>0.25</v>
      </c>
      <c r="D112" s="260">
        <v>0.025</v>
      </c>
      <c r="E112" s="320"/>
      <c r="F112" s="283"/>
    </row>
    <row r="113" spans="1:6" s="243" customFormat="1" ht="16.5" thickBot="1">
      <c r="A113" s="321"/>
      <c r="B113" s="322"/>
      <c r="C113" s="323"/>
      <c r="D113" s="324"/>
      <c r="E113" s="325"/>
      <c r="F113" s="326"/>
    </row>
    <row r="114" spans="1:6" s="243" customFormat="1" ht="16.5" thickBot="1">
      <c r="A114" s="300"/>
      <c r="B114" s="301"/>
      <c r="C114" s="327"/>
      <c r="D114" s="327"/>
      <c r="E114" s="328"/>
      <c r="F114" s="329">
        <f>SUM(F86:F113)</f>
        <v>0</v>
      </c>
    </row>
    <row r="115" spans="1:6" s="243" customFormat="1" ht="12.75">
      <c r="A115" s="330"/>
      <c r="B115" s="331"/>
      <c r="C115" s="331"/>
      <c r="D115" s="331"/>
      <c r="E115" s="331"/>
      <c r="F115" s="332"/>
    </row>
    <row r="116" spans="1:6" s="243" customFormat="1" ht="13.5" thickBot="1">
      <c r="A116" s="330"/>
      <c r="B116" s="331"/>
      <c r="C116" s="331"/>
      <c r="D116" s="331"/>
      <c r="E116" s="331"/>
      <c r="F116" s="332"/>
    </row>
    <row r="117" spans="1:6" s="243" customFormat="1" ht="16.5" thickBot="1">
      <c r="A117" s="333"/>
      <c r="B117" s="239" t="s">
        <v>712</v>
      </c>
      <c r="C117" s="334" t="s">
        <v>56</v>
      </c>
      <c r="D117" s="335" t="s">
        <v>586</v>
      </c>
      <c r="E117" s="336" t="s">
        <v>587</v>
      </c>
      <c r="F117" s="336" t="s">
        <v>588</v>
      </c>
    </row>
    <row r="118" spans="1:6" s="243" customFormat="1" ht="45.75">
      <c r="A118" s="247" t="s">
        <v>713</v>
      </c>
      <c r="B118" s="337" t="s">
        <v>714</v>
      </c>
      <c r="C118" s="338" t="s">
        <v>644</v>
      </c>
      <c r="D118" s="339">
        <v>8</v>
      </c>
      <c r="E118" s="340"/>
      <c r="F118" s="341"/>
    </row>
    <row r="119" spans="1:6" s="243" customFormat="1" ht="45.75">
      <c r="A119" s="252" t="s">
        <v>715</v>
      </c>
      <c r="B119" s="257" t="s">
        <v>716</v>
      </c>
      <c r="C119" s="342" t="s">
        <v>644</v>
      </c>
      <c r="D119" s="343">
        <v>80</v>
      </c>
      <c r="E119" s="344"/>
      <c r="F119" s="345"/>
    </row>
    <row r="120" spans="1:6" s="243" customFormat="1" ht="45.75">
      <c r="A120" s="252" t="s">
        <v>717</v>
      </c>
      <c r="B120" s="257" t="s">
        <v>718</v>
      </c>
      <c r="C120" s="342" t="s">
        <v>719</v>
      </c>
      <c r="D120" s="254">
        <v>4</v>
      </c>
      <c r="E120" s="344"/>
      <c r="F120" s="345"/>
    </row>
    <row r="121" spans="1:6" s="243" customFormat="1" ht="30.75">
      <c r="A121" s="252" t="s">
        <v>720</v>
      </c>
      <c r="B121" s="257" t="s">
        <v>721</v>
      </c>
      <c r="C121" s="342" t="s">
        <v>719</v>
      </c>
      <c r="D121" s="71">
        <v>4</v>
      </c>
      <c r="E121" s="344"/>
      <c r="F121" s="345"/>
    </row>
    <row r="122" spans="1:6" s="243" customFormat="1" ht="30.75">
      <c r="A122" s="252" t="s">
        <v>722</v>
      </c>
      <c r="B122" s="257" t="s">
        <v>723</v>
      </c>
      <c r="C122" s="342" t="s">
        <v>644</v>
      </c>
      <c r="D122" s="343">
        <v>80</v>
      </c>
      <c r="E122" s="344"/>
      <c r="F122" s="345"/>
    </row>
    <row r="123" spans="1:6" s="243" customFormat="1" ht="60.75">
      <c r="A123" s="252" t="s">
        <v>724</v>
      </c>
      <c r="B123" s="257" t="s">
        <v>725</v>
      </c>
      <c r="C123" s="342" t="s">
        <v>644</v>
      </c>
      <c r="D123" s="343">
        <v>8</v>
      </c>
      <c r="E123" s="344"/>
      <c r="F123" s="345"/>
    </row>
    <row r="124" spans="1:6" s="243" customFormat="1" ht="45.75">
      <c r="A124" s="252" t="s">
        <v>726</v>
      </c>
      <c r="B124" s="257" t="s">
        <v>727</v>
      </c>
      <c r="C124" s="342" t="s">
        <v>728</v>
      </c>
      <c r="D124" s="343">
        <v>1</v>
      </c>
      <c r="E124" s="344"/>
      <c r="F124" s="345"/>
    </row>
    <row r="125" spans="1:6" s="243" customFormat="1" ht="45.75">
      <c r="A125" s="252" t="s">
        <v>729</v>
      </c>
      <c r="B125" s="257" t="s">
        <v>730</v>
      </c>
      <c r="C125" s="342" t="s">
        <v>728</v>
      </c>
      <c r="D125" s="343">
        <v>1</v>
      </c>
      <c r="E125" s="344"/>
      <c r="F125" s="345"/>
    </row>
    <row r="126" spans="1:6" s="243" customFormat="1" ht="16.5" thickBot="1">
      <c r="A126" s="346"/>
      <c r="B126" s="347"/>
      <c r="C126" s="347"/>
      <c r="D126" s="347"/>
      <c r="E126" s="347"/>
      <c r="F126" s="294">
        <f>SUM(F118:F125)</f>
        <v>0</v>
      </c>
    </row>
    <row r="127" spans="1:6" s="243" customFormat="1" ht="12.75">
      <c r="A127" s="330"/>
      <c r="B127" s="331"/>
      <c r="C127" s="331"/>
      <c r="D127" s="331"/>
      <c r="E127" s="331"/>
      <c r="F127" s="332"/>
    </row>
    <row r="128" spans="1:6" s="243" customFormat="1" ht="13.5" thickBot="1">
      <c r="A128" s="330"/>
      <c r="B128" s="331"/>
      <c r="C128" s="331"/>
      <c r="D128" s="331"/>
      <c r="E128" s="331"/>
      <c r="F128" s="332"/>
    </row>
    <row r="129" spans="1:6" s="243" customFormat="1" ht="16.5" thickBot="1">
      <c r="A129" s="551" t="s">
        <v>731</v>
      </c>
      <c r="B129" s="552"/>
      <c r="C129" s="552"/>
      <c r="D129" s="553"/>
      <c r="E129" s="554">
        <f>F79</f>
        <v>0</v>
      </c>
      <c r="F129" s="555"/>
    </row>
    <row r="130" spans="1:6" s="243" customFormat="1" ht="16.5" thickBot="1">
      <c r="A130" s="551" t="s">
        <v>732</v>
      </c>
      <c r="B130" s="552"/>
      <c r="C130" s="552"/>
      <c r="D130" s="553"/>
      <c r="E130" s="554">
        <f>F114</f>
        <v>0</v>
      </c>
      <c r="F130" s="555"/>
    </row>
    <row r="131" spans="1:6" s="243" customFormat="1" ht="16.5" thickBot="1">
      <c r="A131" s="551" t="s">
        <v>733</v>
      </c>
      <c r="B131" s="552"/>
      <c r="C131" s="552"/>
      <c r="D131" s="553"/>
      <c r="E131" s="554">
        <f>F126</f>
        <v>0</v>
      </c>
      <c r="F131" s="555"/>
    </row>
    <row r="132" spans="1:6" s="243" customFormat="1" ht="16.5" thickBot="1">
      <c r="A132" s="635" t="s">
        <v>734</v>
      </c>
      <c r="B132" s="636"/>
      <c r="C132" s="636"/>
      <c r="D132" s="637"/>
      <c r="E132" s="638">
        <f>SUM(E129:E131)</f>
        <v>0</v>
      </c>
      <c r="F132" s="550"/>
    </row>
    <row r="133" spans="1:6" ht="12.75">
      <c r="A133" s="243"/>
      <c r="B133" s="243"/>
      <c r="C133" s="243"/>
      <c r="D133" s="243"/>
      <c r="E133" s="243"/>
      <c r="F133" s="243"/>
    </row>
    <row r="134" ht="13.5" thickBot="1"/>
    <row r="135" spans="1:6" ht="16.5" thickBot="1">
      <c r="A135" s="639" t="s">
        <v>735</v>
      </c>
      <c r="B135" s="640"/>
      <c r="C135" s="640"/>
      <c r="D135" s="640"/>
      <c r="E135" s="640"/>
      <c r="F135" s="641"/>
    </row>
    <row r="136" spans="1:6" ht="16.5" thickBot="1">
      <c r="A136" s="624"/>
      <c r="B136" s="625"/>
      <c r="C136" s="625"/>
      <c r="D136" s="625"/>
      <c r="E136" s="625"/>
      <c r="F136" s="626"/>
    </row>
    <row r="137" spans="1:6" ht="16.5" thickBot="1">
      <c r="A137" s="348"/>
      <c r="B137" s="349" t="s">
        <v>585</v>
      </c>
      <c r="C137" s="240" t="s">
        <v>56</v>
      </c>
      <c r="D137" s="241" t="s">
        <v>586</v>
      </c>
      <c r="E137" s="242" t="s">
        <v>587</v>
      </c>
      <c r="F137" s="242" t="s">
        <v>588</v>
      </c>
    </row>
    <row r="138" spans="1:6" ht="105">
      <c r="A138" s="560" t="s">
        <v>589</v>
      </c>
      <c r="B138" s="350" t="s">
        <v>736</v>
      </c>
      <c r="C138" s="587" t="s">
        <v>561</v>
      </c>
      <c r="D138" s="616">
        <v>1</v>
      </c>
      <c r="E138" s="618"/>
      <c r="F138" s="583"/>
    </row>
    <row r="139" spans="1:6" ht="15">
      <c r="A139" s="560"/>
      <c r="B139" s="351" t="s">
        <v>737</v>
      </c>
      <c r="C139" s="587"/>
      <c r="D139" s="617"/>
      <c r="E139" s="618"/>
      <c r="F139" s="627"/>
    </row>
    <row r="140" spans="1:6" ht="15">
      <c r="A140" s="560"/>
      <c r="B140" s="351" t="s">
        <v>738</v>
      </c>
      <c r="C140" s="587"/>
      <c r="D140" s="617"/>
      <c r="E140" s="618"/>
      <c r="F140" s="627"/>
    </row>
    <row r="141" spans="1:6" ht="15">
      <c r="A141" s="560"/>
      <c r="B141" s="351" t="s">
        <v>593</v>
      </c>
      <c r="C141" s="587"/>
      <c r="D141" s="617"/>
      <c r="E141" s="618"/>
      <c r="F141" s="627"/>
    </row>
    <row r="142" spans="1:6" ht="15">
      <c r="A142" s="560"/>
      <c r="B142" s="351" t="s">
        <v>594</v>
      </c>
      <c r="C142" s="587"/>
      <c r="D142" s="617"/>
      <c r="E142" s="618"/>
      <c r="F142" s="627"/>
    </row>
    <row r="143" spans="1:6" ht="15">
      <c r="A143" s="560"/>
      <c r="B143" s="351" t="s">
        <v>739</v>
      </c>
      <c r="C143" s="587"/>
      <c r="D143" s="617"/>
      <c r="E143" s="618"/>
      <c r="F143" s="627"/>
    </row>
    <row r="144" spans="1:6" ht="15">
      <c r="A144" s="560"/>
      <c r="B144" s="351" t="s">
        <v>596</v>
      </c>
      <c r="C144" s="587"/>
      <c r="D144" s="617"/>
      <c r="E144" s="618"/>
      <c r="F144" s="627"/>
    </row>
    <row r="145" spans="1:6" ht="15">
      <c r="A145" s="560"/>
      <c r="B145" s="351" t="s">
        <v>597</v>
      </c>
      <c r="C145" s="587"/>
      <c r="D145" s="617"/>
      <c r="E145" s="618"/>
      <c r="F145" s="627"/>
    </row>
    <row r="146" spans="1:6" ht="15">
      <c r="A146" s="560"/>
      <c r="B146" s="351" t="s">
        <v>598</v>
      </c>
      <c r="C146" s="587"/>
      <c r="D146" s="617"/>
      <c r="E146" s="618"/>
      <c r="F146" s="627"/>
    </row>
    <row r="147" spans="1:6" ht="30">
      <c r="A147" s="561"/>
      <c r="B147" s="246" t="s">
        <v>740</v>
      </c>
      <c r="C147" s="588"/>
      <c r="D147" s="617"/>
      <c r="E147" s="618"/>
      <c r="F147" s="627"/>
    </row>
    <row r="148" spans="1:6" ht="45">
      <c r="A148" s="263" t="s">
        <v>600</v>
      </c>
      <c r="B148" s="352" t="s">
        <v>741</v>
      </c>
      <c r="C148" s="93" t="s">
        <v>561</v>
      </c>
      <c r="D148" s="254">
        <v>1</v>
      </c>
      <c r="E148" s="353"/>
      <c r="F148" s="256"/>
    </row>
    <row r="149" spans="1:6" ht="75">
      <c r="A149" s="263" t="s">
        <v>602</v>
      </c>
      <c r="B149" s="261" t="s">
        <v>603</v>
      </c>
      <c r="C149" s="93" t="s">
        <v>561</v>
      </c>
      <c r="D149" s="258">
        <v>1</v>
      </c>
      <c r="E149" s="259"/>
      <c r="F149" s="256"/>
    </row>
    <row r="150" spans="1:6" ht="45">
      <c r="A150" s="263" t="s">
        <v>604</v>
      </c>
      <c r="B150" s="261" t="s">
        <v>605</v>
      </c>
      <c r="C150" s="260"/>
      <c r="D150" s="258"/>
      <c r="E150" s="259"/>
      <c r="F150" s="256"/>
    </row>
    <row r="151" spans="1:6" ht="15.75">
      <c r="A151" s="354"/>
      <c r="B151" s="261" t="s">
        <v>607</v>
      </c>
      <c r="C151" s="260" t="s">
        <v>561</v>
      </c>
      <c r="D151" s="258">
        <v>3</v>
      </c>
      <c r="E151" s="259"/>
      <c r="F151" s="256"/>
    </row>
    <row r="152" spans="1:6" ht="195">
      <c r="A152" s="263" t="s">
        <v>608</v>
      </c>
      <c r="B152" s="264" t="s">
        <v>609</v>
      </c>
      <c r="C152" s="265"/>
      <c r="D152" s="258"/>
      <c r="E152" s="259"/>
      <c r="F152" s="256"/>
    </row>
    <row r="153" spans="1:6" ht="15.75">
      <c r="A153" s="354"/>
      <c r="B153" s="261" t="s">
        <v>610</v>
      </c>
      <c r="C153" s="265"/>
      <c r="D153" s="258"/>
      <c r="E153" s="259"/>
      <c r="F153" s="256"/>
    </row>
    <row r="154" spans="1:6" ht="30">
      <c r="A154" s="354"/>
      <c r="B154" s="261" t="s">
        <v>742</v>
      </c>
      <c r="C154" s="93" t="s">
        <v>561</v>
      </c>
      <c r="D154" s="258">
        <v>2</v>
      </c>
      <c r="E154" s="259"/>
      <c r="F154" s="256"/>
    </row>
    <row r="155" spans="1:6" ht="15">
      <c r="A155" s="619" t="s">
        <v>612</v>
      </c>
      <c r="B155" s="261" t="s">
        <v>613</v>
      </c>
      <c r="C155" s="575" t="s">
        <v>561</v>
      </c>
      <c r="D155" s="577">
        <v>2</v>
      </c>
      <c r="E155" s="628"/>
      <c r="F155" s="582"/>
    </row>
    <row r="156" spans="1:6" ht="15">
      <c r="A156" s="619"/>
      <c r="B156" s="261" t="s">
        <v>614</v>
      </c>
      <c r="C156" s="576"/>
      <c r="D156" s="578"/>
      <c r="E156" s="629"/>
      <c r="F156" s="583"/>
    </row>
    <row r="157" spans="1:6" ht="15">
      <c r="A157" s="559" t="s">
        <v>615</v>
      </c>
      <c r="B157" s="355" t="s">
        <v>616</v>
      </c>
      <c r="C157" s="575" t="s">
        <v>561</v>
      </c>
      <c r="D157" s="577">
        <v>3</v>
      </c>
      <c r="E157" s="590"/>
      <c r="F157" s="582"/>
    </row>
    <row r="158" spans="1:6" ht="15">
      <c r="A158" s="560"/>
      <c r="B158" s="261" t="s">
        <v>617</v>
      </c>
      <c r="C158" s="576"/>
      <c r="D158" s="578"/>
      <c r="E158" s="592"/>
      <c r="F158" s="583"/>
    </row>
    <row r="159" spans="1:6" ht="15">
      <c r="A159" s="560"/>
      <c r="B159" s="261" t="s">
        <v>688</v>
      </c>
      <c r="C159" s="260" t="s">
        <v>561</v>
      </c>
      <c r="D159" s="258">
        <v>2</v>
      </c>
      <c r="E159" s="259"/>
      <c r="F159" s="256"/>
    </row>
    <row r="160" spans="1:6" ht="45">
      <c r="A160" s="619" t="s">
        <v>619</v>
      </c>
      <c r="B160" s="261" t="s">
        <v>620</v>
      </c>
      <c r="C160" s="260"/>
      <c r="D160" s="258"/>
      <c r="E160" s="259"/>
      <c r="F160" s="256"/>
    </row>
    <row r="161" spans="1:6" ht="15">
      <c r="A161" s="619"/>
      <c r="B161" s="257" t="s">
        <v>621</v>
      </c>
      <c r="C161" s="260" t="s">
        <v>561</v>
      </c>
      <c r="D161" s="258">
        <v>2</v>
      </c>
      <c r="E161" s="259"/>
      <c r="F161" s="256"/>
    </row>
    <row r="162" spans="1:6" ht="15">
      <c r="A162" s="619"/>
      <c r="B162" s="261" t="s">
        <v>624</v>
      </c>
      <c r="C162" s="260" t="s">
        <v>561</v>
      </c>
      <c r="D162" s="258">
        <v>9</v>
      </c>
      <c r="E162" s="259"/>
      <c r="F162" s="256"/>
    </row>
    <row r="163" spans="1:6" ht="15">
      <c r="A163" s="619"/>
      <c r="B163" s="261" t="s">
        <v>743</v>
      </c>
      <c r="C163" s="260" t="s">
        <v>561</v>
      </c>
      <c r="D163" s="258">
        <v>2</v>
      </c>
      <c r="E163" s="259"/>
      <c r="F163" s="256"/>
    </row>
    <row r="164" spans="1:6" ht="15">
      <c r="A164" s="619"/>
      <c r="B164" s="257" t="s">
        <v>744</v>
      </c>
      <c r="C164" s="260" t="s">
        <v>561</v>
      </c>
      <c r="D164" s="258">
        <v>3</v>
      </c>
      <c r="E164" s="259"/>
      <c r="F164" s="256"/>
    </row>
    <row r="165" spans="1:6" ht="45">
      <c r="A165" s="620" t="s">
        <v>622</v>
      </c>
      <c r="B165" s="261" t="s">
        <v>626</v>
      </c>
      <c r="C165" s="260"/>
      <c r="D165" s="258"/>
      <c r="E165" s="259"/>
      <c r="F165" s="256"/>
    </row>
    <row r="166" spans="1:6" ht="15">
      <c r="A166" s="620"/>
      <c r="B166" s="261" t="s">
        <v>688</v>
      </c>
      <c r="C166" s="260" t="s">
        <v>561</v>
      </c>
      <c r="D166" s="258">
        <v>2</v>
      </c>
      <c r="E166" s="259"/>
      <c r="F166" s="256"/>
    </row>
    <row r="167" spans="1:6" ht="15">
      <c r="A167" s="620"/>
      <c r="B167" s="261" t="s">
        <v>745</v>
      </c>
      <c r="C167" s="260" t="s">
        <v>561</v>
      </c>
      <c r="D167" s="258">
        <v>2</v>
      </c>
      <c r="E167" s="259"/>
      <c r="F167" s="256"/>
    </row>
    <row r="168" spans="1:6" ht="15">
      <c r="A168" s="620"/>
      <c r="B168" s="261" t="s">
        <v>617</v>
      </c>
      <c r="C168" s="260" t="s">
        <v>561</v>
      </c>
      <c r="D168" s="258">
        <v>2</v>
      </c>
      <c r="E168" s="259"/>
      <c r="F168" s="256"/>
    </row>
    <row r="169" spans="1:6" ht="45">
      <c r="A169" s="620" t="s">
        <v>625</v>
      </c>
      <c r="B169" s="257" t="s">
        <v>628</v>
      </c>
      <c r="C169" s="260"/>
      <c r="D169" s="258"/>
      <c r="E169" s="259"/>
      <c r="F169" s="256"/>
    </row>
    <row r="170" spans="1:6" ht="15">
      <c r="A170" s="620"/>
      <c r="B170" s="261" t="s">
        <v>624</v>
      </c>
      <c r="C170" s="260" t="s">
        <v>561</v>
      </c>
      <c r="D170" s="258">
        <v>3</v>
      </c>
      <c r="E170" s="259"/>
      <c r="F170" s="256"/>
    </row>
    <row r="171" spans="1:6" ht="30">
      <c r="A171" s="609" t="s">
        <v>627</v>
      </c>
      <c r="B171" s="257" t="s">
        <v>0</v>
      </c>
      <c r="C171" s="260"/>
      <c r="D171" s="258"/>
      <c r="E171" s="259"/>
      <c r="F171" s="256"/>
    </row>
    <row r="172" spans="1:6" ht="15">
      <c r="A172" s="610"/>
      <c r="B172" s="261" t="s">
        <v>624</v>
      </c>
      <c r="C172" s="260" t="s">
        <v>561</v>
      </c>
      <c r="D172" s="258">
        <v>3</v>
      </c>
      <c r="E172" s="259"/>
      <c r="F172" s="256"/>
    </row>
    <row r="173" spans="1:6" ht="30">
      <c r="A173" s="609" t="s">
        <v>629</v>
      </c>
      <c r="B173" s="257" t="s">
        <v>630</v>
      </c>
      <c r="C173" s="575" t="s">
        <v>561</v>
      </c>
      <c r="D173" s="577">
        <v>2</v>
      </c>
      <c r="E173" s="590"/>
      <c r="F173" s="582"/>
    </row>
    <row r="174" spans="1:6" ht="15">
      <c r="A174" s="611"/>
      <c r="B174" s="257" t="s">
        <v>631</v>
      </c>
      <c r="C174" s="576"/>
      <c r="D174" s="578"/>
      <c r="E174" s="592"/>
      <c r="F174" s="583"/>
    </row>
    <row r="175" spans="1:6" ht="30">
      <c r="A175" s="609" t="s">
        <v>632</v>
      </c>
      <c r="B175" s="257" t="s">
        <v>633</v>
      </c>
      <c r="C175" s="575" t="s">
        <v>561</v>
      </c>
      <c r="D175" s="577">
        <v>2</v>
      </c>
      <c r="E175" s="590"/>
      <c r="F175" s="582"/>
    </row>
    <row r="176" spans="1:6" ht="30">
      <c r="A176" s="611"/>
      <c r="B176" s="257" t="s">
        <v>634</v>
      </c>
      <c r="C176" s="576"/>
      <c r="D176" s="578"/>
      <c r="E176" s="592"/>
      <c r="F176" s="583"/>
    </row>
    <row r="177" spans="1:6" ht="30">
      <c r="A177" s="609" t="s">
        <v>635</v>
      </c>
      <c r="B177" s="257" t="s">
        <v>636</v>
      </c>
      <c r="C177" s="586" t="s">
        <v>561</v>
      </c>
      <c r="D177" s="577">
        <v>2</v>
      </c>
      <c r="E177" s="590"/>
      <c r="F177" s="582"/>
    </row>
    <row r="178" spans="1:6" ht="15">
      <c r="A178" s="610"/>
      <c r="B178" s="257" t="s">
        <v>637</v>
      </c>
      <c r="C178" s="587"/>
      <c r="D178" s="589"/>
      <c r="E178" s="591"/>
      <c r="F178" s="593"/>
    </row>
    <row r="179" spans="1:6" ht="15">
      <c r="A179" s="610"/>
      <c r="B179" s="257" t="s">
        <v>638</v>
      </c>
      <c r="C179" s="587"/>
      <c r="D179" s="589"/>
      <c r="E179" s="591"/>
      <c r="F179" s="593"/>
    </row>
    <row r="180" spans="1:6" ht="15">
      <c r="A180" s="610"/>
      <c r="B180" s="257" t="s">
        <v>639</v>
      </c>
      <c r="C180" s="587"/>
      <c r="D180" s="589"/>
      <c r="E180" s="591"/>
      <c r="F180" s="593"/>
    </row>
    <row r="181" spans="1:6" ht="15">
      <c r="A181" s="611"/>
      <c r="B181" s="257" t="s">
        <v>640</v>
      </c>
      <c r="C181" s="588"/>
      <c r="D181" s="578"/>
      <c r="E181" s="592"/>
      <c r="F181" s="583"/>
    </row>
    <row r="182" spans="1:6" ht="15">
      <c r="A182" s="609" t="s">
        <v>641</v>
      </c>
      <c r="B182" s="261" t="s">
        <v>642</v>
      </c>
      <c r="C182" s="248"/>
      <c r="D182" s="269"/>
      <c r="E182" s="250"/>
      <c r="F182" s="251"/>
    </row>
    <row r="183" spans="1:6" ht="15">
      <c r="A183" s="610"/>
      <c r="B183" s="257" t="s">
        <v>643</v>
      </c>
      <c r="C183" s="260" t="s">
        <v>644</v>
      </c>
      <c r="D183" s="258">
        <v>6</v>
      </c>
      <c r="E183" s="259"/>
      <c r="F183" s="256"/>
    </row>
    <row r="184" spans="1:6" ht="15">
      <c r="A184" s="610"/>
      <c r="B184" s="257" t="s">
        <v>1</v>
      </c>
      <c r="C184" s="260" t="s">
        <v>644</v>
      </c>
      <c r="D184" s="258">
        <v>20</v>
      </c>
      <c r="E184" s="259"/>
      <c r="F184" s="256"/>
    </row>
    <row r="185" spans="1:6" ht="15">
      <c r="A185" s="611"/>
      <c r="B185" s="261" t="s">
        <v>646</v>
      </c>
      <c r="C185" s="260" t="s">
        <v>644</v>
      </c>
      <c r="D185" s="258">
        <v>8</v>
      </c>
      <c r="E185" s="259"/>
      <c r="F185" s="256"/>
    </row>
    <row r="186" spans="1:6" ht="30">
      <c r="A186" s="609" t="s">
        <v>647</v>
      </c>
      <c r="B186" s="257" t="s">
        <v>648</v>
      </c>
      <c r="C186" s="260"/>
      <c r="D186" s="258"/>
      <c r="E186" s="259"/>
      <c r="F186" s="256"/>
    </row>
    <row r="187" spans="1:6" ht="15">
      <c r="A187" s="610"/>
      <c r="B187" s="257" t="s">
        <v>643</v>
      </c>
      <c r="C187" s="260" t="s">
        <v>561</v>
      </c>
      <c r="D187" s="258">
        <v>4</v>
      </c>
      <c r="E187" s="259"/>
      <c r="F187" s="256"/>
    </row>
    <row r="188" spans="1:6" ht="15">
      <c r="A188" s="610"/>
      <c r="B188" s="257" t="s">
        <v>1</v>
      </c>
      <c r="C188" s="260" t="s">
        <v>561</v>
      </c>
      <c r="D188" s="258">
        <v>24</v>
      </c>
      <c r="E188" s="259"/>
      <c r="F188" s="256"/>
    </row>
    <row r="189" spans="1:6" ht="15">
      <c r="A189" s="611"/>
      <c r="B189" s="257" t="s">
        <v>646</v>
      </c>
      <c r="C189" s="260" t="s">
        <v>561</v>
      </c>
      <c r="D189" s="258">
        <v>4</v>
      </c>
      <c r="E189" s="259"/>
      <c r="F189" s="256"/>
    </row>
    <row r="190" spans="1:6" ht="60">
      <c r="A190" s="272" t="s">
        <v>649</v>
      </c>
      <c r="B190" s="273" t="s">
        <v>650</v>
      </c>
      <c r="C190" s="260" t="s">
        <v>651</v>
      </c>
      <c r="D190" s="258">
        <v>8</v>
      </c>
      <c r="E190" s="259"/>
      <c r="F190" s="256"/>
    </row>
    <row r="191" spans="1:6" ht="30">
      <c r="A191" s="609" t="s">
        <v>652</v>
      </c>
      <c r="B191" s="257" t="s">
        <v>653</v>
      </c>
      <c r="C191" s="260"/>
      <c r="D191" s="258"/>
      <c r="E191" s="356"/>
      <c r="F191" s="256"/>
    </row>
    <row r="192" spans="1:6" ht="15">
      <c r="A192" s="610"/>
      <c r="B192" s="275" t="s">
        <v>655</v>
      </c>
      <c r="C192" s="260" t="s">
        <v>644</v>
      </c>
      <c r="D192" s="258">
        <v>72</v>
      </c>
      <c r="E192" s="357"/>
      <c r="F192" s="256"/>
    </row>
    <row r="193" spans="1:6" ht="15">
      <c r="A193" s="610"/>
      <c r="B193" s="275" t="s">
        <v>2</v>
      </c>
      <c r="C193" s="260" t="s">
        <v>644</v>
      </c>
      <c r="D193" s="258">
        <v>40</v>
      </c>
      <c r="E193" s="357"/>
      <c r="F193" s="256"/>
    </row>
    <row r="194" spans="1:6" ht="15">
      <c r="A194" s="611"/>
      <c r="B194" s="275" t="s">
        <v>3</v>
      </c>
      <c r="C194" s="260" t="s">
        <v>644</v>
      </c>
      <c r="D194" s="258">
        <v>20</v>
      </c>
      <c r="E194" s="357"/>
      <c r="F194" s="256"/>
    </row>
    <row r="195" spans="1:6" ht="60">
      <c r="A195" s="272" t="s">
        <v>656</v>
      </c>
      <c r="B195" s="257" t="s">
        <v>4</v>
      </c>
      <c r="C195" s="258" t="s">
        <v>658</v>
      </c>
      <c r="D195" s="277">
        <v>0.3</v>
      </c>
      <c r="E195" s="259"/>
      <c r="F195" s="256"/>
    </row>
    <row r="196" spans="1:6" ht="30">
      <c r="A196" s="609" t="s">
        <v>659</v>
      </c>
      <c r="B196" s="257" t="s">
        <v>660</v>
      </c>
      <c r="C196" s="260"/>
      <c r="D196" s="258"/>
      <c r="E196" s="259"/>
      <c r="F196" s="256"/>
    </row>
    <row r="197" spans="1:6" ht="15">
      <c r="A197" s="610"/>
      <c r="B197" s="257" t="s">
        <v>1</v>
      </c>
      <c r="C197" s="260" t="s">
        <v>644</v>
      </c>
      <c r="D197" s="258">
        <v>6</v>
      </c>
      <c r="E197" s="259"/>
      <c r="F197" s="279"/>
    </row>
    <row r="198" spans="1:6" ht="15">
      <c r="A198" s="610"/>
      <c r="B198" s="257" t="s">
        <v>5</v>
      </c>
      <c r="C198" s="260" t="s">
        <v>644</v>
      </c>
      <c r="D198" s="258">
        <v>4</v>
      </c>
      <c r="E198" s="278"/>
      <c r="F198" s="279"/>
    </row>
    <row r="199" spans="1:6" ht="15">
      <c r="A199" s="611"/>
      <c r="B199" s="264" t="s">
        <v>6</v>
      </c>
      <c r="C199" s="260" t="s">
        <v>644</v>
      </c>
      <c r="D199" s="258">
        <v>8</v>
      </c>
      <c r="E199" s="278"/>
      <c r="F199" s="279"/>
    </row>
    <row r="200" spans="1:6" ht="30">
      <c r="A200" s="272" t="s">
        <v>662</v>
      </c>
      <c r="B200" s="280" t="s">
        <v>663</v>
      </c>
      <c r="C200" s="358" t="s">
        <v>664</v>
      </c>
      <c r="D200" s="359">
        <v>1</v>
      </c>
      <c r="E200" s="255"/>
      <c r="F200" s="283"/>
    </row>
    <row r="201" spans="1:6" ht="15.75">
      <c r="A201" s="360" t="s">
        <v>665</v>
      </c>
      <c r="B201" s="574" t="s">
        <v>666</v>
      </c>
      <c r="C201" s="575" t="s">
        <v>651</v>
      </c>
      <c r="D201" s="577">
        <v>24</v>
      </c>
      <c r="E201" s="580"/>
      <c r="F201" s="582"/>
    </row>
    <row r="202" spans="1:6" ht="15.75">
      <c r="A202" s="361"/>
      <c r="B202" s="574"/>
      <c r="C202" s="576"/>
      <c r="D202" s="578"/>
      <c r="E202" s="581"/>
      <c r="F202" s="583"/>
    </row>
    <row r="203" spans="1:6" ht="30">
      <c r="A203" s="272" t="s">
        <v>668</v>
      </c>
      <c r="B203" s="280" t="s">
        <v>667</v>
      </c>
      <c r="C203" s="260" t="s">
        <v>644</v>
      </c>
      <c r="D203" s="313">
        <v>5</v>
      </c>
      <c r="E203" s="278"/>
      <c r="F203" s="279"/>
    </row>
    <row r="204" spans="1:6" ht="15.75">
      <c r="A204" s="272" t="s">
        <v>670</v>
      </c>
      <c r="B204" s="280" t="s">
        <v>669</v>
      </c>
      <c r="C204" s="358" t="s">
        <v>664</v>
      </c>
      <c r="D204" s="258">
        <v>1</v>
      </c>
      <c r="E204" s="278"/>
      <c r="F204" s="279"/>
    </row>
    <row r="205" spans="1:6" ht="45">
      <c r="A205" s="272" t="s">
        <v>672</v>
      </c>
      <c r="B205" s="257" t="s">
        <v>671</v>
      </c>
      <c r="C205" s="358" t="s">
        <v>664</v>
      </c>
      <c r="D205" s="254">
        <v>1</v>
      </c>
      <c r="E205" s="255"/>
      <c r="F205" s="279"/>
    </row>
    <row r="206" spans="1:6" ht="30">
      <c r="A206" s="272" t="s">
        <v>674</v>
      </c>
      <c r="B206" s="257" t="s">
        <v>673</v>
      </c>
      <c r="C206" s="358" t="s">
        <v>664</v>
      </c>
      <c r="D206" s="254">
        <v>2</v>
      </c>
      <c r="E206" s="255"/>
      <c r="F206" s="279"/>
    </row>
    <row r="207" spans="1:6" ht="30">
      <c r="A207" s="272" t="s">
        <v>676</v>
      </c>
      <c r="B207" s="362" t="s">
        <v>675</v>
      </c>
      <c r="C207" s="358" t="s">
        <v>664</v>
      </c>
      <c r="D207" s="254">
        <v>1</v>
      </c>
      <c r="E207" s="255"/>
      <c r="F207" s="279"/>
    </row>
    <row r="208" spans="1:6" ht="15.75">
      <c r="A208" s="272" t="s">
        <v>7</v>
      </c>
      <c r="B208" s="287" t="s">
        <v>677</v>
      </c>
      <c r="C208" s="363" t="s">
        <v>678</v>
      </c>
      <c r="D208" s="254">
        <v>1</v>
      </c>
      <c r="E208" s="255"/>
      <c r="F208" s="279"/>
    </row>
    <row r="209" spans="1:6" ht="16.5" thickBot="1">
      <c r="A209" s="364"/>
      <c r="B209" s="365"/>
      <c r="C209" s="366"/>
      <c r="D209" s="292"/>
      <c r="E209" s="293"/>
      <c r="F209" s="294">
        <f>SUM(F138:F208)</f>
        <v>0</v>
      </c>
    </row>
    <row r="210" spans="1:6" ht="15.75">
      <c r="A210" s="367"/>
      <c r="B210" s="368"/>
      <c r="C210" s="369"/>
      <c r="D210" s="71"/>
      <c r="E210" s="298"/>
      <c r="F210" s="299"/>
    </row>
    <row r="212" ht="13.5" thickBot="1"/>
    <row r="213" spans="1:6" ht="32.25" customHeight="1" thickBot="1">
      <c r="A213" s="300" t="s">
        <v>679</v>
      </c>
      <c r="B213" s="630" t="s">
        <v>8</v>
      </c>
      <c r="C213" s="631"/>
      <c r="D213" s="631"/>
      <c r="E213" s="631"/>
      <c r="F213" s="632"/>
    </row>
    <row r="214" spans="1:6" ht="16.5" customHeight="1" thickBot="1">
      <c r="A214" s="370"/>
      <c r="B214" s="371"/>
      <c r="C214" s="372" t="s">
        <v>56</v>
      </c>
      <c r="D214" s="241" t="s">
        <v>586</v>
      </c>
      <c r="E214" s="242" t="s">
        <v>587</v>
      </c>
      <c r="F214" s="242" t="s">
        <v>588</v>
      </c>
    </row>
    <row r="215" spans="1:6" ht="45" customHeight="1">
      <c r="A215" s="633" t="s">
        <v>682</v>
      </c>
      <c r="B215" s="371" t="s">
        <v>681</v>
      </c>
      <c r="C215" s="249"/>
      <c r="D215" s="373"/>
      <c r="E215" s="374"/>
      <c r="F215" s="251"/>
    </row>
    <row r="216" spans="1:6" ht="15">
      <c r="A216" s="634"/>
      <c r="B216" s="302" t="s">
        <v>9</v>
      </c>
      <c r="C216" s="254" t="s">
        <v>561</v>
      </c>
      <c r="D216" s="254">
        <v>12</v>
      </c>
      <c r="E216" s="303"/>
      <c r="F216" s="304"/>
    </row>
    <row r="217" spans="1:6" ht="15">
      <c r="A217" s="634"/>
      <c r="B217" s="302" t="s">
        <v>10</v>
      </c>
      <c r="C217" s="254" t="s">
        <v>561</v>
      </c>
      <c r="D217" s="254">
        <v>9</v>
      </c>
      <c r="E217" s="303"/>
      <c r="F217" s="304"/>
    </row>
    <row r="218" spans="1:6" ht="15">
      <c r="A218" s="634"/>
      <c r="B218" s="302" t="s">
        <v>11</v>
      </c>
      <c r="C218" s="254" t="s">
        <v>561</v>
      </c>
      <c r="D218" s="254">
        <v>66</v>
      </c>
      <c r="E218" s="303"/>
      <c r="F218" s="304"/>
    </row>
    <row r="219" spans="1:6" ht="15.75">
      <c r="A219" s="305" t="s">
        <v>685</v>
      </c>
      <c r="B219" s="306" t="s">
        <v>686</v>
      </c>
      <c r="C219" s="307" t="s">
        <v>561</v>
      </c>
      <c r="D219" s="307">
        <v>174</v>
      </c>
      <c r="E219" s="308"/>
      <c r="F219" s="309"/>
    </row>
    <row r="220" spans="1:6" ht="45">
      <c r="A220" s="559" t="s">
        <v>687</v>
      </c>
      <c r="B220" s="257" t="s">
        <v>626</v>
      </c>
      <c r="C220" s="260"/>
      <c r="D220" s="258"/>
      <c r="E220" s="310"/>
      <c r="F220" s="304"/>
    </row>
    <row r="221" spans="1:6" ht="15">
      <c r="A221" s="560"/>
      <c r="B221" s="257" t="s">
        <v>617</v>
      </c>
      <c r="C221" s="260" t="s">
        <v>561</v>
      </c>
      <c r="D221" s="258">
        <v>2</v>
      </c>
      <c r="E221" s="259"/>
      <c r="F221" s="304"/>
    </row>
    <row r="222" spans="1:6" ht="15">
      <c r="A222" s="561"/>
      <c r="B222" s="257" t="s">
        <v>745</v>
      </c>
      <c r="C222" s="260" t="s">
        <v>561</v>
      </c>
      <c r="D222" s="258">
        <v>2</v>
      </c>
      <c r="E222" s="311"/>
      <c r="F222" s="304"/>
    </row>
    <row r="223" spans="1:6" ht="30">
      <c r="A223" s="263" t="s">
        <v>689</v>
      </c>
      <c r="B223" s="257" t="s">
        <v>690</v>
      </c>
      <c r="C223" s="260" t="s">
        <v>561</v>
      </c>
      <c r="D223" s="258">
        <v>87</v>
      </c>
      <c r="E223" s="259"/>
      <c r="F223" s="304"/>
    </row>
    <row r="224" spans="1:6" ht="30">
      <c r="A224" s="263" t="s">
        <v>691</v>
      </c>
      <c r="B224" s="257" t="s">
        <v>692</v>
      </c>
      <c r="C224" s="260" t="s">
        <v>561</v>
      </c>
      <c r="D224" s="258">
        <v>87</v>
      </c>
      <c r="E224" s="259"/>
      <c r="F224" s="304"/>
    </row>
    <row r="225" spans="1:6" ht="30">
      <c r="A225" s="263" t="s">
        <v>693</v>
      </c>
      <c r="B225" s="312" t="s">
        <v>694</v>
      </c>
      <c r="C225" s="260" t="s">
        <v>561</v>
      </c>
      <c r="D225" s="313">
        <v>8</v>
      </c>
      <c r="E225" s="259"/>
      <c r="F225" s="304"/>
    </row>
    <row r="226" spans="1:6" ht="30">
      <c r="A226" s="263" t="s">
        <v>695</v>
      </c>
      <c r="B226" s="314" t="s">
        <v>696</v>
      </c>
      <c r="C226" s="260" t="s">
        <v>561</v>
      </c>
      <c r="D226" s="313">
        <v>8</v>
      </c>
      <c r="E226" s="303"/>
      <c r="F226" s="304"/>
    </row>
    <row r="227" spans="1:6" ht="30.75">
      <c r="A227" s="559" t="s">
        <v>697</v>
      </c>
      <c r="B227" s="315" t="s">
        <v>698</v>
      </c>
      <c r="C227" s="260"/>
      <c r="D227" s="258"/>
      <c r="E227" s="310"/>
      <c r="F227" s="304"/>
    </row>
    <row r="228" spans="1:6" ht="15">
      <c r="A228" s="560"/>
      <c r="B228" s="261" t="s">
        <v>700</v>
      </c>
      <c r="C228" s="260" t="s">
        <v>644</v>
      </c>
      <c r="D228" s="258">
        <v>12</v>
      </c>
      <c r="E228" s="259"/>
      <c r="F228" s="304"/>
    </row>
    <row r="229" spans="1:6" ht="15">
      <c r="A229" s="560"/>
      <c r="B229" s="257" t="s">
        <v>701</v>
      </c>
      <c r="C229" s="260" t="s">
        <v>644</v>
      </c>
      <c r="D229" s="258">
        <v>17</v>
      </c>
      <c r="E229" s="259"/>
      <c r="F229" s="304"/>
    </row>
    <row r="230" spans="1:6" ht="15">
      <c r="A230" s="560"/>
      <c r="B230" s="264" t="s">
        <v>702</v>
      </c>
      <c r="C230" s="260" t="s">
        <v>644</v>
      </c>
      <c r="D230" s="258">
        <v>150</v>
      </c>
      <c r="E230" s="259"/>
      <c r="F230" s="304"/>
    </row>
    <row r="231" spans="1:6" ht="15">
      <c r="A231" s="560"/>
      <c r="B231" s="264" t="s">
        <v>703</v>
      </c>
      <c r="C231" s="260" t="s">
        <v>644</v>
      </c>
      <c r="D231" s="258">
        <v>73</v>
      </c>
      <c r="E231" s="310"/>
      <c r="F231" s="304"/>
    </row>
    <row r="232" spans="1:6" ht="15">
      <c r="A232" s="561"/>
      <c r="B232" s="264" t="s">
        <v>704</v>
      </c>
      <c r="C232" s="260" t="s">
        <v>644</v>
      </c>
      <c r="D232" s="375">
        <v>285</v>
      </c>
      <c r="E232" s="310"/>
      <c r="F232" s="304"/>
    </row>
    <row r="233" spans="1:6" ht="30">
      <c r="A233" s="559" t="s">
        <v>705</v>
      </c>
      <c r="B233" s="257" t="s">
        <v>706</v>
      </c>
      <c r="C233" s="260"/>
      <c r="D233" s="258"/>
      <c r="E233" s="310"/>
      <c r="F233" s="304"/>
    </row>
    <row r="234" spans="1:6" ht="15">
      <c r="A234" s="560"/>
      <c r="B234" s="257" t="s">
        <v>700</v>
      </c>
      <c r="C234" s="260" t="s">
        <v>561</v>
      </c>
      <c r="D234" s="258">
        <v>2</v>
      </c>
      <c r="E234" s="310"/>
      <c r="F234" s="304"/>
    </row>
    <row r="235" spans="1:6" ht="15">
      <c r="A235" s="560"/>
      <c r="B235" s="257" t="s">
        <v>701</v>
      </c>
      <c r="C235" s="260" t="s">
        <v>561</v>
      </c>
      <c r="D235" s="258">
        <v>2</v>
      </c>
      <c r="E235" s="310"/>
      <c r="F235" s="304"/>
    </row>
    <row r="236" spans="1:6" ht="15">
      <c r="A236" s="560"/>
      <c r="B236" s="264" t="s">
        <v>702</v>
      </c>
      <c r="C236" s="260" t="s">
        <v>561</v>
      </c>
      <c r="D236" s="258">
        <v>4</v>
      </c>
      <c r="E236" s="310"/>
      <c r="F236" s="304"/>
    </row>
    <row r="237" spans="1:6" ht="15">
      <c r="A237" s="560"/>
      <c r="B237" s="264" t="s">
        <v>703</v>
      </c>
      <c r="C237" s="260" t="s">
        <v>561</v>
      </c>
      <c r="D237" s="258">
        <v>6</v>
      </c>
      <c r="E237" s="310"/>
      <c r="F237" s="304"/>
    </row>
    <row r="238" spans="1:6" ht="15">
      <c r="A238" s="561"/>
      <c r="B238" s="264" t="s">
        <v>704</v>
      </c>
      <c r="C238" s="260" t="s">
        <v>561</v>
      </c>
      <c r="D238" s="258">
        <v>6</v>
      </c>
      <c r="E238" s="310"/>
      <c r="F238" s="304"/>
    </row>
    <row r="239" spans="1:6" ht="60">
      <c r="A239" s="263" t="s">
        <v>707</v>
      </c>
      <c r="B239" s="261" t="s">
        <v>708</v>
      </c>
      <c r="C239" s="258" t="s">
        <v>709</v>
      </c>
      <c r="D239" s="317">
        <v>0.3</v>
      </c>
      <c r="E239" s="318"/>
      <c r="F239" s="283"/>
    </row>
    <row r="240" spans="1:6" ht="30">
      <c r="A240" s="263" t="s">
        <v>710</v>
      </c>
      <c r="B240" s="264" t="s">
        <v>12</v>
      </c>
      <c r="C240" s="319">
        <v>0.25</v>
      </c>
      <c r="D240" s="260">
        <v>0.025</v>
      </c>
      <c r="E240" s="376"/>
      <c r="F240" s="283"/>
    </row>
    <row r="241" spans="1:6" ht="16.5" thickBot="1">
      <c r="A241" s="267"/>
      <c r="B241" s="377"/>
      <c r="C241" s="323"/>
      <c r="D241" s="324"/>
      <c r="E241" s="325"/>
      <c r="F241" s="326"/>
    </row>
    <row r="242" spans="1:6" ht="16.5" thickBot="1">
      <c r="A242" s="378"/>
      <c r="B242" s="379"/>
      <c r="C242" s="327"/>
      <c r="D242" s="327"/>
      <c r="E242" s="328"/>
      <c r="F242" s="329">
        <f>SUM(F215:F241)</f>
        <v>0</v>
      </c>
    </row>
    <row r="244" ht="13.5" thickBot="1"/>
    <row r="245" spans="1:6" ht="15.75">
      <c r="A245" s="380"/>
      <c r="B245" s="381" t="s">
        <v>712</v>
      </c>
      <c r="C245" s="382" t="s">
        <v>56</v>
      </c>
      <c r="D245" s="383" t="s">
        <v>586</v>
      </c>
      <c r="E245" s="384" t="s">
        <v>587</v>
      </c>
      <c r="F245" s="384" t="s">
        <v>588</v>
      </c>
    </row>
    <row r="246" spans="1:6" ht="45">
      <c r="A246" s="263" t="s">
        <v>713</v>
      </c>
      <c r="B246" s="257" t="s">
        <v>714</v>
      </c>
      <c r="C246" s="342" t="s">
        <v>644</v>
      </c>
      <c r="D246" s="343">
        <v>0</v>
      </c>
      <c r="E246" s="344"/>
      <c r="F246" s="345"/>
    </row>
    <row r="247" spans="1:6" ht="45">
      <c r="A247" s="263" t="s">
        <v>715</v>
      </c>
      <c r="B247" s="257" t="s">
        <v>716</v>
      </c>
      <c r="C247" s="342" t="s">
        <v>644</v>
      </c>
      <c r="D247" s="343">
        <v>67</v>
      </c>
      <c r="E247" s="344"/>
      <c r="F247" s="345"/>
    </row>
    <row r="248" spans="1:6" ht="45">
      <c r="A248" s="263" t="s">
        <v>717</v>
      </c>
      <c r="B248" s="385" t="s">
        <v>718</v>
      </c>
      <c r="C248" s="342" t="s">
        <v>719</v>
      </c>
      <c r="D248" s="254">
        <v>3.5</v>
      </c>
      <c r="E248" s="344"/>
      <c r="F248" s="345"/>
    </row>
    <row r="249" spans="1:6" ht="30">
      <c r="A249" s="263" t="s">
        <v>720</v>
      </c>
      <c r="B249" s="257" t="s">
        <v>721</v>
      </c>
      <c r="C249" s="342" t="s">
        <v>719</v>
      </c>
      <c r="D249" s="254">
        <v>3.5</v>
      </c>
      <c r="E249" s="344"/>
      <c r="F249" s="345"/>
    </row>
    <row r="250" spans="1:6" ht="30">
      <c r="A250" s="263" t="s">
        <v>722</v>
      </c>
      <c r="B250" s="385" t="s">
        <v>723</v>
      </c>
      <c r="C250" s="342" t="s">
        <v>644</v>
      </c>
      <c r="D250" s="343">
        <v>67</v>
      </c>
      <c r="E250" s="344"/>
      <c r="F250" s="345"/>
    </row>
    <row r="251" spans="1:6" ht="60">
      <c r="A251" s="263" t="s">
        <v>724</v>
      </c>
      <c r="B251" s="257" t="s">
        <v>725</v>
      </c>
      <c r="C251" s="342" t="s">
        <v>644</v>
      </c>
      <c r="D251" s="343">
        <v>0</v>
      </c>
      <c r="E251" s="344"/>
      <c r="F251" s="345"/>
    </row>
    <row r="252" spans="1:6" ht="45">
      <c r="A252" s="263" t="s">
        <v>726</v>
      </c>
      <c r="B252" s="385" t="s">
        <v>727</v>
      </c>
      <c r="C252" s="342" t="s">
        <v>728</v>
      </c>
      <c r="D252" s="343">
        <v>1</v>
      </c>
      <c r="E252" s="344"/>
      <c r="F252" s="345"/>
    </row>
    <row r="253" spans="1:6" ht="45">
      <c r="A253" s="263" t="s">
        <v>729</v>
      </c>
      <c r="B253" s="257" t="s">
        <v>730</v>
      </c>
      <c r="C253" s="342" t="s">
        <v>728</v>
      </c>
      <c r="D253" s="343">
        <v>1</v>
      </c>
      <c r="E253" s="344"/>
      <c r="F253" s="345"/>
    </row>
    <row r="254" spans="1:6" ht="16.5" thickBot="1">
      <c r="A254" s="386"/>
      <c r="B254" s="387"/>
      <c r="C254" s="387"/>
      <c r="D254" s="387"/>
      <c r="E254" s="387"/>
      <c r="F254" s="388">
        <f>SUM(F246:F253)</f>
        <v>0</v>
      </c>
    </row>
    <row r="256" ht="13.5" thickBot="1"/>
    <row r="257" spans="1:6" ht="16.5" thickBot="1">
      <c r="A257" s="551" t="s">
        <v>731</v>
      </c>
      <c r="B257" s="552"/>
      <c r="C257" s="552"/>
      <c r="D257" s="553"/>
      <c r="E257" s="554">
        <f>F209</f>
        <v>0</v>
      </c>
      <c r="F257" s="555"/>
    </row>
    <row r="258" spans="1:6" ht="16.5" thickBot="1">
      <c r="A258" s="551" t="s">
        <v>732</v>
      </c>
      <c r="B258" s="552"/>
      <c r="C258" s="552"/>
      <c r="D258" s="553"/>
      <c r="E258" s="554">
        <f>F242</f>
        <v>0</v>
      </c>
      <c r="F258" s="555"/>
    </row>
    <row r="259" spans="1:6" ht="16.5" thickBot="1">
      <c r="A259" s="551" t="s">
        <v>733</v>
      </c>
      <c r="B259" s="552"/>
      <c r="C259" s="552"/>
      <c r="D259" s="553"/>
      <c r="E259" s="554">
        <f>F254</f>
        <v>0</v>
      </c>
      <c r="F259" s="555"/>
    </row>
    <row r="260" spans="1:6" ht="16.5" thickBot="1">
      <c r="A260" s="546" t="s">
        <v>13</v>
      </c>
      <c r="B260" s="547"/>
      <c r="C260" s="547"/>
      <c r="D260" s="548"/>
      <c r="E260" s="554">
        <f>SUM(E257:E259)</f>
        <v>0</v>
      </c>
      <c r="F260" s="555"/>
    </row>
    <row r="262" ht="13.5" thickBot="1"/>
    <row r="263" spans="1:6" ht="16.5" thickBot="1">
      <c r="A263" s="621" t="s">
        <v>14</v>
      </c>
      <c r="B263" s="622"/>
      <c r="C263" s="622"/>
      <c r="D263" s="622"/>
      <c r="E263" s="622"/>
      <c r="F263" s="623"/>
    </row>
    <row r="264" spans="1:6" ht="16.5" thickBot="1">
      <c r="A264" s="624"/>
      <c r="B264" s="625"/>
      <c r="C264" s="625"/>
      <c r="D264" s="625"/>
      <c r="E264" s="625"/>
      <c r="F264" s="626"/>
    </row>
    <row r="265" spans="1:6" ht="16.5" thickBot="1">
      <c r="A265" s="348"/>
      <c r="B265" s="349" t="s">
        <v>15</v>
      </c>
      <c r="C265" s="334" t="s">
        <v>56</v>
      </c>
      <c r="D265" s="335" t="s">
        <v>586</v>
      </c>
      <c r="E265" s="336" t="s">
        <v>587</v>
      </c>
      <c r="F265" s="336" t="s">
        <v>588</v>
      </c>
    </row>
    <row r="266" spans="1:6" ht="105">
      <c r="A266" s="560" t="s">
        <v>589</v>
      </c>
      <c r="B266" s="350" t="s">
        <v>16</v>
      </c>
      <c r="C266" s="587" t="s">
        <v>561</v>
      </c>
      <c r="D266" s="616">
        <v>1</v>
      </c>
      <c r="E266" s="592"/>
      <c r="F266" s="583"/>
    </row>
    <row r="267" spans="1:6" ht="15">
      <c r="A267" s="560"/>
      <c r="B267" s="351" t="s">
        <v>17</v>
      </c>
      <c r="C267" s="587"/>
      <c r="D267" s="617"/>
      <c r="E267" s="618"/>
      <c r="F267" s="627"/>
    </row>
    <row r="268" spans="1:6" ht="15">
      <c r="A268" s="560"/>
      <c r="B268" s="351" t="s">
        <v>18</v>
      </c>
      <c r="C268" s="587"/>
      <c r="D268" s="617"/>
      <c r="E268" s="618"/>
      <c r="F268" s="627"/>
    </row>
    <row r="269" spans="1:6" ht="15">
      <c r="A269" s="560"/>
      <c r="B269" s="351" t="s">
        <v>593</v>
      </c>
      <c r="C269" s="587"/>
      <c r="D269" s="617"/>
      <c r="E269" s="618"/>
      <c r="F269" s="627"/>
    </row>
    <row r="270" spans="1:6" ht="15">
      <c r="A270" s="560"/>
      <c r="B270" s="351" t="s">
        <v>594</v>
      </c>
      <c r="C270" s="587"/>
      <c r="D270" s="617"/>
      <c r="E270" s="618"/>
      <c r="F270" s="627"/>
    </row>
    <row r="271" spans="1:6" ht="15">
      <c r="A271" s="560"/>
      <c r="B271" s="351" t="s">
        <v>739</v>
      </c>
      <c r="C271" s="587"/>
      <c r="D271" s="617"/>
      <c r="E271" s="618"/>
      <c r="F271" s="627"/>
    </row>
    <row r="272" spans="1:6" ht="15">
      <c r="A272" s="560"/>
      <c r="B272" s="351" t="s">
        <v>596</v>
      </c>
      <c r="C272" s="587"/>
      <c r="D272" s="617"/>
      <c r="E272" s="618"/>
      <c r="F272" s="627"/>
    </row>
    <row r="273" spans="1:6" ht="15">
      <c r="A273" s="560"/>
      <c r="B273" s="351" t="s">
        <v>597</v>
      </c>
      <c r="C273" s="587"/>
      <c r="D273" s="617"/>
      <c r="E273" s="618"/>
      <c r="F273" s="627"/>
    </row>
    <row r="274" spans="1:6" ht="15">
      <c r="A274" s="560"/>
      <c r="B274" s="351" t="s">
        <v>598</v>
      </c>
      <c r="C274" s="587"/>
      <c r="D274" s="617"/>
      <c r="E274" s="618"/>
      <c r="F274" s="627"/>
    </row>
    <row r="275" spans="1:6" ht="30">
      <c r="A275" s="561"/>
      <c r="B275" s="246" t="s">
        <v>19</v>
      </c>
      <c r="C275" s="588"/>
      <c r="D275" s="617"/>
      <c r="E275" s="618"/>
      <c r="F275" s="627"/>
    </row>
    <row r="276" spans="1:6" ht="45">
      <c r="A276" s="389"/>
      <c r="B276" s="352" t="s">
        <v>20</v>
      </c>
      <c r="C276" s="93" t="s">
        <v>561</v>
      </c>
      <c r="D276" s="258">
        <v>1</v>
      </c>
      <c r="E276" s="390"/>
      <c r="F276" s="256"/>
    </row>
    <row r="277" spans="1:6" ht="75">
      <c r="A277" s="389"/>
      <c r="B277" s="261" t="s">
        <v>603</v>
      </c>
      <c r="C277" s="93" t="s">
        <v>561</v>
      </c>
      <c r="D277" s="258">
        <v>1</v>
      </c>
      <c r="E277" s="259"/>
      <c r="F277" s="256"/>
    </row>
    <row r="278" spans="1:6" ht="45">
      <c r="A278" s="263" t="s">
        <v>600</v>
      </c>
      <c r="B278" s="261" t="s">
        <v>605</v>
      </c>
      <c r="C278" s="260"/>
      <c r="D278" s="258"/>
      <c r="E278" s="259"/>
      <c r="F278" s="256"/>
    </row>
    <row r="279" spans="1:6" ht="15.75">
      <c r="A279" s="354"/>
      <c r="B279" s="261" t="s">
        <v>607</v>
      </c>
      <c r="C279" s="260" t="s">
        <v>561</v>
      </c>
      <c r="D279" s="258">
        <v>1</v>
      </c>
      <c r="E279" s="259"/>
      <c r="F279" s="256"/>
    </row>
    <row r="280" spans="1:6" ht="15.75">
      <c r="A280" s="354"/>
      <c r="B280" s="261" t="s">
        <v>21</v>
      </c>
      <c r="C280" s="260" t="s">
        <v>561</v>
      </c>
      <c r="D280" s="258">
        <v>1</v>
      </c>
      <c r="E280" s="259"/>
      <c r="F280" s="256"/>
    </row>
    <row r="281" spans="1:6" ht="15.75">
      <c r="A281" s="354"/>
      <c r="B281" s="261" t="s">
        <v>22</v>
      </c>
      <c r="C281" s="260" t="s">
        <v>561</v>
      </c>
      <c r="D281" s="258">
        <v>1</v>
      </c>
      <c r="E281" s="259"/>
      <c r="F281" s="256"/>
    </row>
    <row r="282" spans="1:6" ht="195">
      <c r="A282" s="263" t="s">
        <v>602</v>
      </c>
      <c r="B282" s="264" t="s">
        <v>609</v>
      </c>
      <c r="C282" s="265"/>
      <c r="D282" s="258"/>
      <c r="E282" s="259"/>
      <c r="F282" s="256"/>
    </row>
    <row r="283" spans="1:6" ht="15.75">
      <c r="A283" s="354"/>
      <c r="B283" s="261" t="s">
        <v>610</v>
      </c>
      <c r="C283" s="265"/>
      <c r="D283" s="258"/>
      <c r="E283" s="259"/>
      <c r="F283" s="256"/>
    </row>
    <row r="284" spans="1:6" ht="45">
      <c r="A284" s="354"/>
      <c r="B284" s="261" t="s">
        <v>23</v>
      </c>
      <c r="C284" s="93" t="s">
        <v>561</v>
      </c>
      <c r="D284" s="258">
        <v>2</v>
      </c>
      <c r="E284" s="266"/>
      <c r="F284" s="256"/>
    </row>
    <row r="285" spans="1:6" ht="15">
      <c r="A285" s="619" t="s">
        <v>604</v>
      </c>
      <c r="B285" s="261" t="s">
        <v>613</v>
      </c>
      <c r="C285" s="575" t="s">
        <v>561</v>
      </c>
      <c r="D285" s="577">
        <v>2</v>
      </c>
      <c r="E285" s="628"/>
      <c r="F285" s="582"/>
    </row>
    <row r="286" spans="1:6" ht="15">
      <c r="A286" s="619"/>
      <c r="B286" s="261" t="s">
        <v>24</v>
      </c>
      <c r="C286" s="576"/>
      <c r="D286" s="578"/>
      <c r="E286" s="629"/>
      <c r="F286" s="583"/>
    </row>
    <row r="287" spans="1:6" ht="15">
      <c r="A287" s="559" t="s">
        <v>608</v>
      </c>
      <c r="B287" s="355" t="s">
        <v>616</v>
      </c>
      <c r="C287" s="575" t="s">
        <v>561</v>
      </c>
      <c r="D287" s="577">
        <v>3</v>
      </c>
      <c r="E287" s="590"/>
      <c r="F287" s="582"/>
    </row>
    <row r="288" spans="1:6" ht="15">
      <c r="A288" s="560"/>
      <c r="B288" s="261" t="s">
        <v>617</v>
      </c>
      <c r="C288" s="576"/>
      <c r="D288" s="578"/>
      <c r="E288" s="592"/>
      <c r="F288" s="583"/>
    </row>
    <row r="289" spans="1:6" ht="15">
      <c r="A289" s="560"/>
      <c r="B289" s="261" t="s">
        <v>688</v>
      </c>
      <c r="C289" s="260" t="s">
        <v>561</v>
      </c>
      <c r="D289" s="258">
        <v>2</v>
      </c>
      <c r="E289" s="259"/>
      <c r="F289" s="256"/>
    </row>
    <row r="290" spans="1:6" ht="15">
      <c r="A290" s="561"/>
      <c r="B290" s="261" t="s">
        <v>745</v>
      </c>
      <c r="C290" s="260" t="s">
        <v>561</v>
      </c>
      <c r="D290" s="258">
        <v>2</v>
      </c>
      <c r="E290" s="259"/>
      <c r="F290" s="256"/>
    </row>
    <row r="291" spans="1:6" ht="45">
      <c r="A291" s="619" t="s">
        <v>612</v>
      </c>
      <c r="B291" s="261" t="s">
        <v>620</v>
      </c>
      <c r="C291" s="260"/>
      <c r="D291" s="258"/>
      <c r="E291" s="259"/>
      <c r="F291" s="256"/>
    </row>
    <row r="292" spans="1:6" ht="15">
      <c r="A292" s="619"/>
      <c r="B292" s="261" t="s">
        <v>621</v>
      </c>
      <c r="C292" s="260" t="s">
        <v>561</v>
      </c>
      <c r="D292" s="258">
        <v>2</v>
      </c>
      <c r="E292" s="259"/>
      <c r="F292" s="256"/>
    </row>
    <row r="293" spans="1:6" ht="15">
      <c r="A293" s="619"/>
      <c r="B293" s="261" t="s">
        <v>624</v>
      </c>
      <c r="C293" s="260" t="s">
        <v>561</v>
      </c>
      <c r="D293" s="258">
        <v>3</v>
      </c>
      <c r="E293" s="259"/>
      <c r="F293" s="256"/>
    </row>
    <row r="294" spans="1:6" ht="15">
      <c r="A294" s="619"/>
      <c r="B294" s="261" t="s">
        <v>25</v>
      </c>
      <c r="C294" s="260" t="s">
        <v>561</v>
      </c>
      <c r="D294" s="258">
        <v>3</v>
      </c>
      <c r="E294" s="259"/>
      <c r="F294" s="256"/>
    </row>
    <row r="295" spans="1:6" ht="15">
      <c r="A295" s="619"/>
      <c r="B295" s="261" t="s">
        <v>743</v>
      </c>
      <c r="C295" s="260" t="s">
        <v>561</v>
      </c>
      <c r="D295" s="258">
        <v>3</v>
      </c>
      <c r="E295" s="259"/>
      <c r="F295" s="256"/>
    </row>
    <row r="296" spans="1:6" ht="15">
      <c r="A296" s="619"/>
      <c r="B296" s="261" t="s">
        <v>744</v>
      </c>
      <c r="C296" s="260" t="s">
        <v>561</v>
      </c>
      <c r="D296" s="258">
        <v>3</v>
      </c>
      <c r="E296" s="259"/>
      <c r="F296" s="256"/>
    </row>
    <row r="297" spans="1:6" ht="45">
      <c r="A297" s="620" t="s">
        <v>615</v>
      </c>
      <c r="B297" s="261" t="s">
        <v>626</v>
      </c>
      <c r="C297" s="260"/>
      <c r="D297" s="258"/>
      <c r="E297" s="259"/>
      <c r="F297" s="256"/>
    </row>
    <row r="298" spans="1:6" ht="15">
      <c r="A298" s="620"/>
      <c r="B298" s="261" t="s">
        <v>688</v>
      </c>
      <c r="C298" s="260" t="s">
        <v>561</v>
      </c>
      <c r="D298" s="258">
        <v>2</v>
      </c>
      <c r="E298" s="259"/>
      <c r="F298" s="256"/>
    </row>
    <row r="299" spans="1:6" ht="15">
      <c r="A299" s="620"/>
      <c r="B299" s="261" t="s">
        <v>745</v>
      </c>
      <c r="C299" s="260" t="s">
        <v>561</v>
      </c>
      <c r="D299" s="258">
        <v>2</v>
      </c>
      <c r="E299" s="259"/>
      <c r="F299" s="256"/>
    </row>
    <row r="300" spans="1:6" ht="15">
      <c r="A300" s="620"/>
      <c r="B300" s="261" t="s">
        <v>617</v>
      </c>
      <c r="C300" s="260" t="s">
        <v>561</v>
      </c>
      <c r="D300" s="258">
        <v>2</v>
      </c>
      <c r="E300" s="259"/>
      <c r="F300" s="256"/>
    </row>
    <row r="301" spans="1:6" ht="45">
      <c r="A301" s="620" t="s">
        <v>619</v>
      </c>
      <c r="B301" s="261" t="s">
        <v>628</v>
      </c>
      <c r="C301" s="260"/>
      <c r="D301" s="258"/>
      <c r="E301" s="259"/>
      <c r="F301" s="256"/>
    </row>
    <row r="302" spans="1:6" ht="15">
      <c r="A302" s="620"/>
      <c r="B302" s="261" t="s">
        <v>624</v>
      </c>
      <c r="C302" s="260" t="s">
        <v>561</v>
      </c>
      <c r="D302" s="258">
        <v>1</v>
      </c>
      <c r="E302" s="259"/>
      <c r="F302" s="256"/>
    </row>
    <row r="303" spans="1:6" ht="15">
      <c r="A303" s="620"/>
      <c r="B303" s="261" t="s">
        <v>25</v>
      </c>
      <c r="C303" s="260" t="s">
        <v>561</v>
      </c>
      <c r="D303" s="258">
        <v>1</v>
      </c>
      <c r="E303" s="259"/>
      <c r="F303" s="256"/>
    </row>
    <row r="304" spans="1:6" ht="15">
      <c r="A304" s="620"/>
      <c r="B304" s="261" t="s">
        <v>743</v>
      </c>
      <c r="C304" s="260" t="s">
        <v>561</v>
      </c>
      <c r="D304" s="258">
        <v>1</v>
      </c>
      <c r="E304" s="390"/>
      <c r="F304" s="256"/>
    </row>
    <row r="305" spans="1:6" ht="30">
      <c r="A305" s="609" t="s">
        <v>622</v>
      </c>
      <c r="B305" s="261" t="s">
        <v>0</v>
      </c>
      <c r="C305" s="260"/>
      <c r="D305" s="258"/>
      <c r="E305" s="259"/>
      <c r="F305" s="256"/>
    </row>
    <row r="306" spans="1:6" ht="15">
      <c r="A306" s="610"/>
      <c r="B306" s="261" t="s">
        <v>624</v>
      </c>
      <c r="C306" s="260" t="s">
        <v>561</v>
      </c>
      <c r="D306" s="258">
        <v>1</v>
      </c>
      <c r="E306" s="259"/>
      <c r="F306" s="256"/>
    </row>
    <row r="307" spans="1:6" ht="15">
      <c r="A307" s="611"/>
      <c r="B307" s="261" t="s">
        <v>25</v>
      </c>
      <c r="C307" s="260" t="s">
        <v>561</v>
      </c>
      <c r="D307" s="258">
        <v>1</v>
      </c>
      <c r="E307" s="259"/>
      <c r="F307" s="256"/>
    </row>
    <row r="308" spans="1:6" ht="30">
      <c r="A308" s="609" t="s">
        <v>625</v>
      </c>
      <c r="B308" s="261" t="s">
        <v>630</v>
      </c>
      <c r="C308" s="575" t="s">
        <v>561</v>
      </c>
      <c r="D308" s="577">
        <v>2</v>
      </c>
      <c r="E308" s="590"/>
      <c r="F308" s="582"/>
    </row>
    <row r="309" spans="1:6" ht="15">
      <c r="A309" s="611"/>
      <c r="B309" s="261" t="s">
        <v>631</v>
      </c>
      <c r="C309" s="576"/>
      <c r="D309" s="578"/>
      <c r="E309" s="592"/>
      <c r="F309" s="583"/>
    </row>
    <row r="310" spans="1:6" ht="30">
      <c r="A310" s="609" t="s">
        <v>627</v>
      </c>
      <c r="B310" s="261" t="s">
        <v>633</v>
      </c>
      <c r="C310" s="575" t="s">
        <v>561</v>
      </c>
      <c r="D310" s="577">
        <v>2</v>
      </c>
      <c r="E310" s="590"/>
      <c r="F310" s="582"/>
    </row>
    <row r="311" spans="1:6" ht="30">
      <c r="A311" s="611"/>
      <c r="B311" s="261" t="s">
        <v>634</v>
      </c>
      <c r="C311" s="576"/>
      <c r="D311" s="578"/>
      <c r="E311" s="592"/>
      <c r="F311" s="583"/>
    </row>
    <row r="312" spans="1:6" ht="30">
      <c r="A312" s="609" t="s">
        <v>629</v>
      </c>
      <c r="B312" s="261" t="s">
        <v>636</v>
      </c>
      <c r="C312" s="586" t="s">
        <v>561</v>
      </c>
      <c r="D312" s="577">
        <v>2</v>
      </c>
      <c r="E312" s="590"/>
      <c r="F312" s="582"/>
    </row>
    <row r="313" spans="1:6" ht="15">
      <c r="A313" s="610"/>
      <c r="B313" s="261" t="s">
        <v>637</v>
      </c>
      <c r="C313" s="587"/>
      <c r="D313" s="589"/>
      <c r="E313" s="591"/>
      <c r="F313" s="593"/>
    </row>
    <row r="314" spans="1:6" ht="15">
      <c r="A314" s="610"/>
      <c r="B314" s="261" t="s">
        <v>638</v>
      </c>
      <c r="C314" s="587"/>
      <c r="D314" s="589"/>
      <c r="E314" s="591"/>
      <c r="F314" s="593"/>
    </row>
    <row r="315" spans="1:6" ht="15">
      <c r="A315" s="610"/>
      <c r="B315" s="261" t="s">
        <v>639</v>
      </c>
      <c r="C315" s="587"/>
      <c r="D315" s="589"/>
      <c r="E315" s="591"/>
      <c r="F315" s="593"/>
    </row>
    <row r="316" spans="1:6" ht="15">
      <c r="A316" s="611"/>
      <c r="B316" s="261" t="s">
        <v>640</v>
      </c>
      <c r="C316" s="588"/>
      <c r="D316" s="578"/>
      <c r="E316" s="592"/>
      <c r="F316" s="583"/>
    </row>
    <row r="317" spans="1:6" ht="15">
      <c r="A317" s="609" t="s">
        <v>632</v>
      </c>
      <c r="B317" s="261" t="s">
        <v>642</v>
      </c>
      <c r="C317" s="248"/>
      <c r="D317" s="269"/>
      <c r="E317" s="250"/>
      <c r="F317" s="251"/>
    </row>
    <row r="318" spans="1:6" ht="15">
      <c r="A318" s="610"/>
      <c r="B318" s="261" t="s">
        <v>643</v>
      </c>
      <c r="C318" s="260" t="s">
        <v>644</v>
      </c>
      <c r="D318" s="258">
        <v>6</v>
      </c>
      <c r="E318" s="259"/>
      <c r="F318" s="256"/>
    </row>
    <row r="319" spans="1:6" ht="15">
      <c r="A319" s="610"/>
      <c r="B319" s="261" t="s">
        <v>1</v>
      </c>
      <c r="C319" s="260" t="s">
        <v>644</v>
      </c>
      <c r="D319" s="258">
        <v>6</v>
      </c>
      <c r="E319" s="259"/>
      <c r="F319" s="256"/>
    </row>
    <row r="320" spans="1:6" ht="15">
      <c r="A320" s="610"/>
      <c r="B320" s="261" t="s">
        <v>26</v>
      </c>
      <c r="C320" s="260" t="s">
        <v>644</v>
      </c>
      <c r="D320" s="258">
        <v>14</v>
      </c>
      <c r="E320" s="259"/>
      <c r="F320" s="256"/>
    </row>
    <row r="321" spans="1:6" ht="15">
      <c r="A321" s="611"/>
      <c r="B321" s="261" t="s">
        <v>646</v>
      </c>
      <c r="C321" s="260" t="s">
        <v>644</v>
      </c>
      <c r="D321" s="258">
        <v>14</v>
      </c>
      <c r="E321" s="259"/>
      <c r="F321" s="256"/>
    </row>
    <row r="322" spans="1:6" ht="30">
      <c r="A322" s="609" t="s">
        <v>635</v>
      </c>
      <c r="B322" s="261" t="s">
        <v>648</v>
      </c>
      <c r="C322" s="260"/>
      <c r="D322" s="258"/>
      <c r="E322" s="259"/>
      <c r="F322" s="256"/>
    </row>
    <row r="323" spans="1:6" ht="15">
      <c r="A323" s="610"/>
      <c r="B323" s="261" t="s">
        <v>643</v>
      </c>
      <c r="C323" s="260" t="s">
        <v>561</v>
      </c>
      <c r="D323" s="258">
        <v>4</v>
      </c>
      <c r="E323" s="259"/>
      <c r="F323" s="256"/>
    </row>
    <row r="324" spans="1:6" ht="15">
      <c r="A324" s="610"/>
      <c r="B324" s="261" t="s">
        <v>1</v>
      </c>
      <c r="C324" s="260" t="s">
        <v>561</v>
      </c>
      <c r="D324" s="258">
        <v>4</v>
      </c>
      <c r="E324" s="259"/>
      <c r="F324" s="256"/>
    </row>
    <row r="325" spans="1:6" ht="15">
      <c r="A325" s="610"/>
      <c r="B325" s="261" t="s">
        <v>26</v>
      </c>
      <c r="C325" s="260" t="s">
        <v>561</v>
      </c>
      <c r="D325" s="258">
        <v>4</v>
      </c>
      <c r="E325" s="259"/>
      <c r="F325" s="256"/>
    </row>
    <row r="326" spans="1:6" ht="15">
      <c r="A326" s="611"/>
      <c r="B326" s="261" t="s">
        <v>646</v>
      </c>
      <c r="C326" s="260" t="s">
        <v>561</v>
      </c>
      <c r="D326" s="258">
        <v>4</v>
      </c>
      <c r="E326" s="259"/>
      <c r="F326" s="256"/>
    </row>
    <row r="327" spans="1:6" ht="60">
      <c r="A327" s="272" t="s">
        <v>641</v>
      </c>
      <c r="B327" s="273" t="s">
        <v>650</v>
      </c>
      <c r="C327" s="260" t="s">
        <v>651</v>
      </c>
      <c r="D327" s="258">
        <v>8</v>
      </c>
      <c r="E327" s="259"/>
      <c r="F327" s="256"/>
    </row>
    <row r="328" spans="1:6" ht="30">
      <c r="A328" s="609" t="s">
        <v>647</v>
      </c>
      <c r="B328" s="261" t="s">
        <v>653</v>
      </c>
      <c r="C328" s="260"/>
      <c r="D328" s="258"/>
      <c r="E328" s="356"/>
      <c r="F328" s="256"/>
    </row>
    <row r="329" spans="1:6" ht="15">
      <c r="A329" s="610"/>
      <c r="B329" s="391" t="s">
        <v>655</v>
      </c>
      <c r="C329" s="260" t="s">
        <v>644</v>
      </c>
      <c r="D329" s="258">
        <v>36</v>
      </c>
      <c r="E329" s="356"/>
      <c r="F329" s="256"/>
    </row>
    <row r="330" spans="1:6" ht="15">
      <c r="A330" s="610"/>
      <c r="B330" s="391" t="s">
        <v>2</v>
      </c>
      <c r="C330" s="260" t="s">
        <v>644</v>
      </c>
      <c r="D330" s="258">
        <v>142</v>
      </c>
      <c r="E330" s="356"/>
      <c r="F330" s="256"/>
    </row>
    <row r="331" spans="1:6" ht="15">
      <c r="A331" s="611"/>
      <c r="B331" s="391" t="s">
        <v>27</v>
      </c>
      <c r="C331" s="260" t="s">
        <v>644</v>
      </c>
      <c r="D331" s="258">
        <v>94</v>
      </c>
      <c r="E331" s="356"/>
      <c r="F331" s="256"/>
    </row>
    <row r="332" spans="1:6" ht="60">
      <c r="A332" s="272" t="s">
        <v>649</v>
      </c>
      <c r="B332" s="261" t="s">
        <v>28</v>
      </c>
      <c r="C332" s="258" t="s">
        <v>658</v>
      </c>
      <c r="D332" s="277">
        <v>0.3</v>
      </c>
      <c r="E332" s="259"/>
      <c r="F332" s="256"/>
    </row>
    <row r="333" spans="1:6" ht="30">
      <c r="A333" s="609" t="s">
        <v>652</v>
      </c>
      <c r="B333" s="261" t="s">
        <v>660</v>
      </c>
      <c r="C333" s="260"/>
      <c r="D333" s="258"/>
      <c r="E333" s="259"/>
      <c r="F333" s="256"/>
    </row>
    <row r="334" spans="1:6" ht="15">
      <c r="A334" s="610"/>
      <c r="B334" s="261" t="s">
        <v>5</v>
      </c>
      <c r="C334" s="260" t="s">
        <v>644</v>
      </c>
      <c r="D334" s="258">
        <v>4</v>
      </c>
      <c r="E334" s="278"/>
      <c r="F334" s="279"/>
    </row>
    <row r="335" spans="1:6" ht="15">
      <c r="A335" s="611"/>
      <c r="B335" s="246" t="s">
        <v>6</v>
      </c>
      <c r="C335" s="260" t="s">
        <v>644</v>
      </c>
      <c r="D335" s="258">
        <v>12</v>
      </c>
      <c r="E335" s="278"/>
      <c r="F335" s="279"/>
    </row>
    <row r="336" spans="1:6" ht="30">
      <c r="A336" s="272" t="s">
        <v>656</v>
      </c>
      <c r="B336" s="392" t="s">
        <v>663</v>
      </c>
      <c r="C336" s="358" t="s">
        <v>664</v>
      </c>
      <c r="D336" s="359">
        <v>1</v>
      </c>
      <c r="E336" s="393"/>
      <c r="F336" s="283"/>
    </row>
    <row r="337" spans="1:6" ht="15.75">
      <c r="A337" s="360" t="s">
        <v>659</v>
      </c>
      <c r="B337" s="612" t="s">
        <v>666</v>
      </c>
      <c r="C337" s="575" t="s">
        <v>651</v>
      </c>
      <c r="D337" s="577">
        <v>20</v>
      </c>
      <c r="E337" s="580"/>
      <c r="F337" s="614"/>
    </row>
    <row r="338" spans="1:6" ht="15.75">
      <c r="A338" s="361"/>
      <c r="B338" s="613"/>
      <c r="C338" s="576"/>
      <c r="D338" s="578"/>
      <c r="E338" s="581"/>
      <c r="F338" s="615"/>
    </row>
    <row r="339" spans="1:6" ht="30">
      <c r="A339" s="272" t="s">
        <v>662</v>
      </c>
      <c r="B339" s="392" t="s">
        <v>667</v>
      </c>
      <c r="C339" s="260" t="s">
        <v>644</v>
      </c>
      <c r="D339" s="313">
        <v>5</v>
      </c>
      <c r="E339" s="278"/>
      <c r="F339" s="279"/>
    </row>
    <row r="340" spans="1:6" ht="15.75">
      <c r="A340" s="272" t="s">
        <v>665</v>
      </c>
      <c r="B340" s="392" t="s">
        <v>669</v>
      </c>
      <c r="C340" s="358" t="s">
        <v>664</v>
      </c>
      <c r="D340" s="258">
        <v>1</v>
      </c>
      <c r="E340" s="278"/>
      <c r="F340" s="279"/>
    </row>
    <row r="341" spans="1:6" ht="45">
      <c r="A341" s="272" t="s">
        <v>668</v>
      </c>
      <c r="B341" s="257" t="s">
        <v>671</v>
      </c>
      <c r="C341" s="358" t="s">
        <v>664</v>
      </c>
      <c r="D341" s="254">
        <v>1</v>
      </c>
      <c r="E341" s="276"/>
      <c r="F341" s="279"/>
    </row>
    <row r="342" spans="1:6" ht="30">
      <c r="A342" s="272" t="s">
        <v>670</v>
      </c>
      <c r="B342" s="257" t="s">
        <v>673</v>
      </c>
      <c r="C342" s="358" t="s">
        <v>664</v>
      </c>
      <c r="D342" s="254">
        <v>2</v>
      </c>
      <c r="E342" s="276"/>
      <c r="F342" s="279"/>
    </row>
    <row r="343" spans="1:6" ht="30">
      <c r="A343" s="272" t="s">
        <v>672</v>
      </c>
      <c r="B343" s="392" t="s">
        <v>29</v>
      </c>
      <c r="C343" s="358" t="s">
        <v>664</v>
      </c>
      <c r="D343" s="254">
        <v>1</v>
      </c>
      <c r="E343" s="276"/>
      <c r="F343" s="279"/>
    </row>
    <row r="344" spans="1:6" ht="15.75">
      <c r="A344" s="272" t="s">
        <v>674</v>
      </c>
      <c r="B344" s="394" t="s">
        <v>677</v>
      </c>
      <c r="C344" s="363" t="s">
        <v>678</v>
      </c>
      <c r="D344" s="254">
        <v>1</v>
      </c>
      <c r="E344" s="276"/>
      <c r="F344" s="279"/>
    </row>
    <row r="345" spans="1:6" ht="16.5" thickBot="1">
      <c r="A345" s="364"/>
      <c r="B345" s="365"/>
      <c r="C345" s="366"/>
      <c r="D345" s="292"/>
      <c r="E345" s="293"/>
      <c r="F345" s="294">
        <f>SUM(F266:F344)</f>
        <v>0</v>
      </c>
    </row>
    <row r="346" spans="1:6" ht="15.75">
      <c r="A346" s="367"/>
      <c r="B346" s="368"/>
      <c r="C346" s="369"/>
      <c r="D346" s="71"/>
      <c r="E346" s="298"/>
      <c r="F346" s="299"/>
    </row>
    <row r="348" ht="13.5" thickBot="1"/>
    <row r="349" spans="1:6" ht="32.25" customHeight="1" thickBot="1">
      <c r="A349" s="378" t="s">
        <v>679</v>
      </c>
      <c r="B349" s="562" t="s">
        <v>30</v>
      </c>
      <c r="C349" s="563"/>
      <c r="D349" s="563"/>
      <c r="E349" s="563"/>
      <c r="F349" s="564"/>
    </row>
    <row r="350" spans="1:6" ht="18.75" customHeight="1" thickBot="1">
      <c r="A350" s="395"/>
      <c r="B350" s="396"/>
      <c r="C350" s="372" t="s">
        <v>56</v>
      </c>
      <c r="D350" s="241" t="s">
        <v>586</v>
      </c>
      <c r="E350" s="242" t="s">
        <v>587</v>
      </c>
      <c r="F350" s="242" t="s">
        <v>588</v>
      </c>
    </row>
    <row r="351" spans="1:6" ht="54" customHeight="1">
      <c r="A351" s="397" t="s">
        <v>682</v>
      </c>
      <c r="B351" s="398" t="s">
        <v>681</v>
      </c>
      <c r="C351" s="249"/>
      <c r="D351" s="373"/>
      <c r="E351" s="374"/>
      <c r="F351" s="251"/>
    </row>
    <row r="352" spans="1:6" ht="15" customHeight="1">
      <c r="A352" s="399"/>
      <c r="B352" s="400" t="s">
        <v>31</v>
      </c>
      <c r="C352" s="254" t="s">
        <v>561</v>
      </c>
      <c r="D352" s="254">
        <v>1</v>
      </c>
      <c r="E352" s="303"/>
      <c r="F352" s="304"/>
    </row>
    <row r="353" spans="1:6" ht="15" customHeight="1">
      <c r="A353" s="399"/>
      <c r="B353" s="400" t="s">
        <v>9</v>
      </c>
      <c r="C353" s="254" t="s">
        <v>561</v>
      </c>
      <c r="D353" s="254">
        <v>5</v>
      </c>
      <c r="E353" s="303"/>
      <c r="F353" s="304"/>
    </row>
    <row r="354" spans="1:6" ht="15" customHeight="1">
      <c r="A354" s="399"/>
      <c r="B354" s="400" t="s">
        <v>10</v>
      </c>
      <c r="C354" s="254" t="s">
        <v>561</v>
      </c>
      <c r="D354" s="254">
        <v>4</v>
      </c>
      <c r="E354" s="303"/>
      <c r="F354" s="304"/>
    </row>
    <row r="355" spans="1:6" ht="15.75">
      <c r="A355" s="401"/>
      <c r="B355" s="400" t="s">
        <v>11</v>
      </c>
      <c r="C355" s="254" t="s">
        <v>561</v>
      </c>
      <c r="D355" s="254">
        <v>14</v>
      </c>
      <c r="E355" s="303"/>
      <c r="F355" s="304"/>
    </row>
    <row r="356" spans="1:6" ht="45">
      <c r="A356" s="263" t="s">
        <v>685</v>
      </c>
      <c r="B356" s="261" t="s">
        <v>32</v>
      </c>
      <c r="C356" s="254" t="s">
        <v>561</v>
      </c>
      <c r="D356" s="254">
        <v>5</v>
      </c>
      <c r="E356" s="303"/>
      <c r="F356" s="304"/>
    </row>
    <row r="357" spans="1:6" ht="15.75">
      <c r="A357" s="305" t="s">
        <v>687</v>
      </c>
      <c r="B357" s="402" t="s">
        <v>686</v>
      </c>
      <c r="C357" s="307" t="s">
        <v>561</v>
      </c>
      <c r="D357" s="307">
        <v>48</v>
      </c>
      <c r="E357" s="308"/>
      <c r="F357" s="309"/>
    </row>
    <row r="358" spans="1:6" ht="45">
      <c r="A358" s="559" t="s">
        <v>689</v>
      </c>
      <c r="B358" s="261" t="s">
        <v>626</v>
      </c>
      <c r="C358" s="260"/>
      <c r="D358" s="258"/>
      <c r="E358" s="310"/>
      <c r="F358" s="304"/>
    </row>
    <row r="359" spans="1:6" ht="15">
      <c r="A359" s="560"/>
      <c r="B359" s="257" t="s">
        <v>617</v>
      </c>
      <c r="C359" s="260" t="s">
        <v>561</v>
      </c>
      <c r="D359" s="258">
        <v>6</v>
      </c>
      <c r="E359" s="259"/>
      <c r="F359" s="304"/>
    </row>
    <row r="360" spans="1:6" ht="15">
      <c r="A360" s="561"/>
      <c r="B360" s="257" t="s">
        <v>745</v>
      </c>
      <c r="C360" s="260" t="s">
        <v>561</v>
      </c>
      <c r="D360" s="258">
        <v>2</v>
      </c>
      <c r="E360" s="311"/>
      <c r="F360" s="304"/>
    </row>
    <row r="361" spans="1:6" ht="30">
      <c r="A361" s="263" t="s">
        <v>691</v>
      </c>
      <c r="B361" s="257" t="s">
        <v>690</v>
      </c>
      <c r="C361" s="260" t="s">
        <v>561</v>
      </c>
      <c r="D361" s="258">
        <v>24</v>
      </c>
      <c r="E361" s="259"/>
      <c r="F361" s="304"/>
    </row>
    <row r="362" spans="1:6" ht="30">
      <c r="A362" s="263" t="s">
        <v>693</v>
      </c>
      <c r="B362" s="257" t="s">
        <v>692</v>
      </c>
      <c r="C362" s="260" t="s">
        <v>561</v>
      </c>
      <c r="D362" s="258">
        <v>24</v>
      </c>
      <c r="E362" s="259"/>
      <c r="F362" s="304"/>
    </row>
    <row r="363" spans="1:6" ht="30">
      <c r="A363" s="263" t="s">
        <v>695</v>
      </c>
      <c r="B363" s="403" t="s">
        <v>694</v>
      </c>
      <c r="C363" s="260" t="s">
        <v>561</v>
      </c>
      <c r="D363" s="313">
        <v>5</v>
      </c>
      <c r="E363" s="259"/>
      <c r="F363" s="304"/>
    </row>
    <row r="364" spans="1:6" ht="30">
      <c r="A364" s="263" t="s">
        <v>697</v>
      </c>
      <c r="B364" s="404" t="s">
        <v>696</v>
      </c>
      <c r="C364" s="260" t="s">
        <v>561</v>
      </c>
      <c r="D364" s="313">
        <v>5</v>
      </c>
      <c r="E364" s="303"/>
      <c r="F364" s="304"/>
    </row>
    <row r="365" spans="1:6" ht="30.75">
      <c r="A365" s="559" t="s">
        <v>705</v>
      </c>
      <c r="B365" s="315" t="s">
        <v>698</v>
      </c>
      <c r="C365" s="260"/>
      <c r="D365" s="258"/>
      <c r="E365" s="310"/>
      <c r="F365" s="304"/>
    </row>
    <row r="366" spans="1:6" ht="15">
      <c r="A366" s="560"/>
      <c r="B366" s="261" t="s">
        <v>700</v>
      </c>
      <c r="C366" s="260" t="s">
        <v>644</v>
      </c>
      <c r="D366" s="258">
        <v>31</v>
      </c>
      <c r="E366" s="259"/>
      <c r="F366" s="304"/>
    </row>
    <row r="367" spans="1:6" ht="15">
      <c r="A367" s="560"/>
      <c r="B367" s="261" t="s">
        <v>701</v>
      </c>
      <c r="C367" s="260" t="s">
        <v>644</v>
      </c>
      <c r="D367" s="258">
        <v>8</v>
      </c>
      <c r="E367" s="259"/>
      <c r="F367" s="304"/>
    </row>
    <row r="368" spans="1:6" ht="15">
      <c r="A368" s="560"/>
      <c r="B368" s="246" t="s">
        <v>702</v>
      </c>
      <c r="C368" s="260" t="s">
        <v>644</v>
      </c>
      <c r="D368" s="258">
        <v>100</v>
      </c>
      <c r="E368" s="259"/>
      <c r="F368" s="304"/>
    </row>
    <row r="369" spans="1:6" ht="15">
      <c r="A369" s="560"/>
      <c r="B369" s="246" t="s">
        <v>703</v>
      </c>
      <c r="C369" s="260" t="s">
        <v>644</v>
      </c>
      <c r="D369" s="258">
        <v>47</v>
      </c>
      <c r="E369" s="310"/>
      <c r="F369" s="304"/>
    </row>
    <row r="370" spans="1:6" ht="15">
      <c r="A370" s="561"/>
      <c r="B370" s="246" t="s">
        <v>704</v>
      </c>
      <c r="C370" s="260" t="s">
        <v>644</v>
      </c>
      <c r="D370" s="375">
        <v>73</v>
      </c>
      <c r="E370" s="310"/>
      <c r="F370" s="304"/>
    </row>
    <row r="371" spans="1:6" ht="30">
      <c r="A371" s="559" t="s">
        <v>707</v>
      </c>
      <c r="B371" s="261" t="s">
        <v>706</v>
      </c>
      <c r="C371" s="260"/>
      <c r="D371" s="258"/>
      <c r="E371" s="310"/>
      <c r="F371" s="304"/>
    </row>
    <row r="372" spans="1:6" ht="15">
      <c r="A372" s="560"/>
      <c r="B372" s="261" t="s">
        <v>700</v>
      </c>
      <c r="C372" s="260" t="s">
        <v>561</v>
      </c>
      <c r="D372" s="258">
        <v>4</v>
      </c>
      <c r="E372" s="310"/>
      <c r="F372" s="304"/>
    </row>
    <row r="373" spans="1:6" ht="15">
      <c r="A373" s="560"/>
      <c r="B373" s="261" t="s">
        <v>701</v>
      </c>
      <c r="C373" s="260" t="s">
        <v>561</v>
      </c>
      <c r="D373" s="258">
        <v>2</v>
      </c>
      <c r="E373" s="310"/>
      <c r="F373" s="304"/>
    </row>
    <row r="374" spans="1:6" ht="15">
      <c r="A374" s="560"/>
      <c r="B374" s="246" t="s">
        <v>702</v>
      </c>
      <c r="C374" s="260" t="s">
        <v>561</v>
      </c>
      <c r="D374" s="258">
        <v>8</v>
      </c>
      <c r="E374" s="310"/>
      <c r="F374" s="304"/>
    </row>
    <row r="375" spans="1:6" ht="15">
      <c r="A375" s="560"/>
      <c r="B375" s="246" t="s">
        <v>703</v>
      </c>
      <c r="C375" s="260" t="s">
        <v>561</v>
      </c>
      <c r="D375" s="258">
        <v>12</v>
      </c>
      <c r="E375" s="310"/>
      <c r="F375" s="304"/>
    </row>
    <row r="376" spans="1:6" ht="15">
      <c r="A376" s="561"/>
      <c r="B376" s="246" t="s">
        <v>704</v>
      </c>
      <c r="C376" s="260" t="s">
        <v>561</v>
      </c>
      <c r="D376" s="258">
        <v>20</v>
      </c>
      <c r="E376" s="310"/>
      <c r="F376" s="304"/>
    </row>
    <row r="377" spans="1:6" ht="60">
      <c r="A377" s="263" t="s">
        <v>710</v>
      </c>
      <c r="B377" s="261" t="s">
        <v>33</v>
      </c>
      <c r="C377" s="258" t="s">
        <v>709</v>
      </c>
      <c r="D377" s="317">
        <v>0.3</v>
      </c>
      <c r="E377" s="318"/>
      <c r="F377" s="283"/>
    </row>
    <row r="378" spans="1:6" ht="30">
      <c r="A378" s="263" t="s">
        <v>34</v>
      </c>
      <c r="B378" s="246" t="s">
        <v>12</v>
      </c>
      <c r="C378" s="319">
        <v>0.25</v>
      </c>
      <c r="D378" s="260">
        <v>0.025</v>
      </c>
      <c r="E378" s="320"/>
      <c r="F378" s="283"/>
    </row>
    <row r="379" spans="1:6" ht="16.5" thickBot="1">
      <c r="A379" s="267"/>
      <c r="B379" s="377"/>
      <c r="C379" s="323"/>
      <c r="D379" s="324"/>
      <c r="E379" s="325"/>
      <c r="F379" s="326"/>
    </row>
    <row r="380" spans="1:6" ht="16.5" thickBot="1">
      <c r="A380" s="378"/>
      <c r="B380" s="379"/>
      <c r="C380" s="327"/>
      <c r="D380" s="327"/>
      <c r="E380" s="328"/>
      <c r="F380" s="329">
        <f>SUM(F351:F379)</f>
        <v>0</v>
      </c>
    </row>
    <row r="382" ht="13.5" thickBot="1"/>
    <row r="383" spans="1:6" ht="15.75">
      <c r="A383" s="380"/>
      <c r="B383" s="405" t="s">
        <v>712</v>
      </c>
      <c r="C383" s="382" t="s">
        <v>56</v>
      </c>
      <c r="D383" s="383" t="s">
        <v>586</v>
      </c>
      <c r="E383" s="384" t="s">
        <v>587</v>
      </c>
      <c r="F383" s="384" t="s">
        <v>588</v>
      </c>
    </row>
    <row r="384" spans="1:6" ht="45">
      <c r="A384" s="263" t="s">
        <v>713</v>
      </c>
      <c r="B384" s="257" t="s">
        <v>714</v>
      </c>
      <c r="C384" s="342" t="s">
        <v>644</v>
      </c>
      <c r="D384" s="343">
        <v>44</v>
      </c>
      <c r="E384" s="344"/>
      <c r="F384" s="345"/>
    </row>
    <row r="385" spans="1:6" ht="45">
      <c r="A385" s="263" t="s">
        <v>715</v>
      </c>
      <c r="B385" s="385" t="s">
        <v>35</v>
      </c>
      <c r="C385" s="342" t="s">
        <v>644</v>
      </c>
      <c r="D385" s="343">
        <v>44</v>
      </c>
      <c r="E385" s="344"/>
      <c r="F385" s="345"/>
    </row>
    <row r="386" spans="1:6" ht="45">
      <c r="A386" s="263" t="s">
        <v>717</v>
      </c>
      <c r="B386" s="385" t="s">
        <v>718</v>
      </c>
      <c r="C386" s="342" t="s">
        <v>719</v>
      </c>
      <c r="D386" s="406">
        <v>4</v>
      </c>
      <c r="E386" s="344"/>
      <c r="F386" s="345"/>
    </row>
    <row r="387" spans="1:6" ht="30">
      <c r="A387" s="263" t="s">
        <v>720</v>
      </c>
      <c r="B387" s="385" t="s">
        <v>721</v>
      </c>
      <c r="C387" s="342" t="s">
        <v>719</v>
      </c>
      <c r="D387" s="343">
        <v>4</v>
      </c>
      <c r="E387" s="344"/>
      <c r="F387" s="345"/>
    </row>
    <row r="388" spans="1:6" ht="30">
      <c r="A388" s="263" t="s">
        <v>722</v>
      </c>
      <c r="B388" s="385" t="s">
        <v>723</v>
      </c>
      <c r="C388" s="342" t="s">
        <v>644</v>
      </c>
      <c r="D388" s="343">
        <v>44</v>
      </c>
      <c r="E388" s="344"/>
      <c r="F388" s="345"/>
    </row>
    <row r="389" spans="1:6" ht="60">
      <c r="A389" s="263" t="s">
        <v>724</v>
      </c>
      <c r="B389" s="385" t="s">
        <v>725</v>
      </c>
      <c r="C389" s="342" t="s">
        <v>644</v>
      </c>
      <c r="D389" s="343">
        <v>44</v>
      </c>
      <c r="E389" s="344"/>
      <c r="F389" s="345"/>
    </row>
    <row r="390" spans="1:6" ht="45">
      <c r="A390" s="263" t="s">
        <v>726</v>
      </c>
      <c r="B390" s="385" t="s">
        <v>727</v>
      </c>
      <c r="C390" s="342" t="s">
        <v>728</v>
      </c>
      <c r="D390" s="343">
        <v>1</v>
      </c>
      <c r="E390" s="344"/>
      <c r="F390" s="345"/>
    </row>
    <row r="391" spans="1:6" ht="45">
      <c r="A391" s="263" t="s">
        <v>729</v>
      </c>
      <c r="B391" s="385" t="s">
        <v>730</v>
      </c>
      <c r="C391" s="342" t="s">
        <v>728</v>
      </c>
      <c r="D391" s="343">
        <v>1</v>
      </c>
      <c r="E391" s="344"/>
      <c r="F391" s="345"/>
    </row>
    <row r="392" spans="1:6" ht="16.5" thickBot="1">
      <c r="A392" s="386"/>
      <c r="B392" s="387"/>
      <c r="C392" s="387"/>
      <c r="D392" s="387"/>
      <c r="E392" s="387"/>
      <c r="F392" s="388">
        <f>SUM(F384:F391)</f>
        <v>0</v>
      </c>
    </row>
    <row r="394" ht="13.5" thickBot="1"/>
    <row r="395" spans="1:6" ht="16.5" thickBot="1">
      <c r="A395" s="551" t="s">
        <v>731</v>
      </c>
      <c r="B395" s="552"/>
      <c r="C395" s="552"/>
      <c r="D395" s="553"/>
      <c r="E395" s="554">
        <f>F345</f>
        <v>0</v>
      </c>
      <c r="F395" s="555"/>
    </row>
    <row r="396" spans="1:6" ht="16.5" thickBot="1">
      <c r="A396" s="551" t="s">
        <v>732</v>
      </c>
      <c r="B396" s="552"/>
      <c r="C396" s="552"/>
      <c r="D396" s="553"/>
      <c r="E396" s="554">
        <f>F380</f>
        <v>0</v>
      </c>
      <c r="F396" s="555"/>
    </row>
    <row r="397" spans="1:6" ht="16.5" thickBot="1">
      <c r="A397" s="551" t="s">
        <v>733</v>
      </c>
      <c r="B397" s="552"/>
      <c r="C397" s="552"/>
      <c r="D397" s="553"/>
      <c r="E397" s="549">
        <f>F392</f>
        <v>0</v>
      </c>
      <c r="F397" s="550"/>
    </row>
    <row r="398" spans="1:6" ht="16.5" thickBot="1">
      <c r="A398" s="546" t="s">
        <v>36</v>
      </c>
      <c r="B398" s="547"/>
      <c r="C398" s="547"/>
      <c r="D398" s="548"/>
      <c r="E398" s="554">
        <f>SUM(E395:E397)</f>
        <v>0</v>
      </c>
      <c r="F398" s="555"/>
    </row>
    <row r="400" ht="13.5" thickBot="1"/>
    <row r="401" spans="1:6" ht="16.5" thickBot="1">
      <c r="A401" s="600" t="s">
        <v>37</v>
      </c>
      <c r="B401" s="601"/>
      <c r="C401" s="601"/>
      <c r="D401" s="601"/>
      <c r="E401" s="601"/>
      <c r="F401" s="602"/>
    </row>
    <row r="402" spans="1:6" ht="16.5" thickBot="1">
      <c r="A402" s="603"/>
      <c r="B402" s="604"/>
      <c r="C402" s="604"/>
      <c r="D402" s="604"/>
      <c r="E402" s="604"/>
      <c r="F402" s="605"/>
    </row>
    <row r="403" spans="1:6" ht="16.5" thickBot="1">
      <c r="A403" s="348"/>
      <c r="B403" s="349" t="s">
        <v>585</v>
      </c>
      <c r="C403" s="407" t="s">
        <v>56</v>
      </c>
      <c r="D403" s="408" t="s">
        <v>586</v>
      </c>
      <c r="E403" s="409" t="s">
        <v>587</v>
      </c>
      <c r="F403" s="409" t="s">
        <v>588</v>
      </c>
    </row>
    <row r="404" spans="1:6" ht="45">
      <c r="A404" s="410" t="s">
        <v>589</v>
      </c>
      <c r="B404" s="257" t="s">
        <v>605</v>
      </c>
      <c r="C404" s="260"/>
      <c r="D404" s="258"/>
      <c r="E404" s="259"/>
      <c r="F404" s="256"/>
    </row>
    <row r="405" spans="1:6" ht="15.75">
      <c r="A405" s="410"/>
      <c r="B405" s="261" t="s">
        <v>22</v>
      </c>
      <c r="C405" s="260" t="s">
        <v>561</v>
      </c>
      <c r="D405" s="258">
        <v>1</v>
      </c>
      <c r="E405" s="259"/>
      <c r="F405" s="256"/>
    </row>
    <row r="406" spans="1:6" ht="15.75">
      <c r="A406" s="410"/>
      <c r="B406" s="261" t="s">
        <v>38</v>
      </c>
      <c r="C406" s="260" t="s">
        <v>561</v>
      </c>
      <c r="D406" s="258">
        <v>1</v>
      </c>
      <c r="E406" s="259"/>
      <c r="F406" s="256"/>
    </row>
    <row r="407" spans="1:6" ht="195">
      <c r="A407" s="606" t="s">
        <v>600</v>
      </c>
      <c r="B407" s="264" t="s">
        <v>609</v>
      </c>
      <c r="C407" s="265"/>
      <c r="D407" s="258"/>
      <c r="E407" s="259"/>
      <c r="F407" s="256"/>
    </row>
    <row r="408" spans="1:6" ht="15">
      <c r="A408" s="607"/>
      <c r="B408" s="261" t="s">
        <v>610</v>
      </c>
      <c r="C408" s="412"/>
      <c r="D408" s="413"/>
      <c r="E408" s="414"/>
      <c r="F408" s="415"/>
    </row>
    <row r="409" spans="1:6" ht="30">
      <c r="A409" s="608"/>
      <c r="B409" s="261" t="s">
        <v>39</v>
      </c>
      <c r="C409" s="133" t="s">
        <v>561</v>
      </c>
      <c r="D409" s="413">
        <v>2</v>
      </c>
      <c r="E409" s="416"/>
      <c r="F409" s="415"/>
    </row>
    <row r="410" spans="1:6" ht="45">
      <c r="A410" s="411" t="s">
        <v>602</v>
      </c>
      <c r="B410" s="261" t="s">
        <v>620</v>
      </c>
      <c r="C410" s="417"/>
      <c r="D410" s="413"/>
      <c r="E410" s="414"/>
      <c r="F410" s="415"/>
    </row>
    <row r="411" spans="1:6" ht="15">
      <c r="A411" s="606" t="s">
        <v>604</v>
      </c>
      <c r="B411" s="257" t="s">
        <v>744</v>
      </c>
      <c r="C411" s="260" t="s">
        <v>561</v>
      </c>
      <c r="D411" s="258">
        <v>2</v>
      </c>
      <c r="E411" s="259"/>
      <c r="F411" s="256"/>
    </row>
    <row r="412" spans="1:6" ht="15">
      <c r="A412" s="607"/>
      <c r="B412" s="257" t="s">
        <v>743</v>
      </c>
      <c r="C412" s="260" t="s">
        <v>561</v>
      </c>
      <c r="D412" s="258">
        <v>2</v>
      </c>
      <c r="E412" s="259"/>
      <c r="F412" s="256"/>
    </row>
    <row r="413" spans="1:6" ht="45">
      <c r="A413" s="572" t="s">
        <v>608</v>
      </c>
      <c r="B413" s="261" t="s">
        <v>628</v>
      </c>
      <c r="C413" s="417"/>
      <c r="D413" s="413"/>
      <c r="E413" s="414"/>
      <c r="F413" s="415"/>
    </row>
    <row r="414" spans="1:6" ht="15">
      <c r="A414" s="579"/>
      <c r="B414" s="257" t="s">
        <v>744</v>
      </c>
      <c r="C414" s="260" t="s">
        <v>561</v>
      </c>
      <c r="D414" s="258">
        <v>1</v>
      </c>
      <c r="E414" s="259"/>
      <c r="F414" s="256"/>
    </row>
    <row r="415" spans="1:6" ht="15">
      <c r="A415" s="573"/>
      <c r="B415" s="257" t="s">
        <v>743</v>
      </c>
      <c r="C415" s="260" t="s">
        <v>561</v>
      </c>
      <c r="D415" s="258">
        <v>1</v>
      </c>
      <c r="E415" s="259"/>
      <c r="F415" s="256"/>
    </row>
    <row r="416" spans="1:6" ht="30">
      <c r="A416" s="572" t="s">
        <v>612</v>
      </c>
      <c r="B416" s="261" t="s">
        <v>630</v>
      </c>
      <c r="C416" s="594" t="s">
        <v>561</v>
      </c>
      <c r="D416" s="596">
        <v>2</v>
      </c>
      <c r="E416" s="598"/>
      <c r="F416" s="584"/>
    </row>
    <row r="417" spans="1:6" ht="15">
      <c r="A417" s="573"/>
      <c r="B417" s="261" t="s">
        <v>631</v>
      </c>
      <c r="C417" s="595"/>
      <c r="D417" s="597"/>
      <c r="E417" s="599"/>
      <c r="F417" s="585"/>
    </row>
    <row r="418" spans="1:6" ht="30">
      <c r="A418" s="572" t="s">
        <v>615</v>
      </c>
      <c r="B418" s="261" t="s">
        <v>633</v>
      </c>
      <c r="C418" s="594" t="s">
        <v>561</v>
      </c>
      <c r="D418" s="596">
        <v>2</v>
      </c>
      <c r="E418" s="598"/>
      <c r="F418" s="584"/>
    </row>
    <row r="419" spans="1:6" ht="30">
      <c r="A419" s="573"/>
      <c r="B419" s="261" t="s">
        <v>634</v>
      </c>
      <c r="C419" s="595"/>
      <c r="D419" s="597"/>
      <c r="E419" s="599"/>
      <c r="F419" s="585"/>
    </row>
    <row r="420" spans="1:6" ht="30">
      <c r="A420" s="572" t="s">
        <v>619</v>
      </c>
      <c r="B420" s="261" t="s">
        <v>636</v>
      </c>
      <c r="C420" s="586" t="s">
        <v>561</v>
      </c>
      <c r="D420" s="577">
        <v>2</v>
      </c>
      <c r="E420" s="590"/>
      <c r="F420" s="582"/>
    </row>
    <row r="421" spans="1:6" ht="15">
      <c r="A421" s="579"/>
      <c r="B421" s="261" t="s">
        <v>637</v>
      </c>
      <c r="C421" s="587"/>
      <c r="D421" s="589"/>
      <c r="E421" s="591"/>
      <c r="F421" s="593"/>
    </row>
    <row r="422" spans="1:6" ht="15">
      <c r="A422" s="579"/>
      <c r="B422" s="261" t="s">
        <v>638</v>
      </c>
      <c r="C422" s="587"/>
      <c r="D422" s="589"/>
      <c r="E422" s="591"/>
      <c r="F422" s="593"/>
    </row>
    <row r="423" spans="1:6" ht="15">
      <c r="A423" s="579"/>
      <c r="B423" s="261" t="s">
        <v>639</v>
      </c>
      <c r="C423" s="587"/>
      <c r="D423" s="589"/>
      <c r="E423" s="591"/>
      <c r="F423" s="593"/>
    </row>
    <row r="424" spans="1:6" ht="15">
      <c r="A424" s="573"/>
      <c r="B424" s="261" t="s">
        <v>640</v>
      </c>
      <c r="C424" s="588"/>
      <c r="D424" s="578"/>
      <c r="E424" s="592"/>
      <c r="F424" s="583"/>
    </row>
    <row r="425" spans="1:6" ht="15">
      <c r="A425" s="572" t="s">
        <v>622</v>
      </c>
      <c r="B425" s="261" t="s">
        <v>642</v>
      </c>
      <c r="C425" s="421"/>
      <c r="D425" s="418"/>
      <c r="E425" s="419"/>
      <c r="F425" s="420"/>
    </row>
    <row r="426" spans="1:6" ht="15">
      <c r="A426" s="579"/>
      <c r="B426" s="261" t="s">
        <v>40</v>
      </c>
      <c r="C426" s="417" t="s">
        <v>644</v>
      </c>
      <c r="D426" s="413">
        <v>8</v>
      </c>
      <c r="E426" s="414"/>
      <c r="F426" s="415"/>
    </row>
    <row r="427" spans="1:6" ht="15">
      <c r="A427" s="573"/>
      <c r="B427" s="261" t="s">
        <v>646</v>
      </c>
      <c r="C427" s="417" t="s">
        <v>644</v>
      </c>
      <c r="D427" s="413">
        <v>8</v>
      </c>
      <c r="E427" s="414"/>
      <c r="F427" s="415"/>
    </row>
    <row r="428" spans="1:6" ht="30">
      <c r="A428" s="572" t="s">
        <v>625</v>
      </c>
      <c r="B428" s="261" t="s">
        <v>648</v>
      </c>
      <c r="C428" s="417"/>
      <c r="D428" s="413"/>
      <c r="E428" s="414"/>
      <c r="F428" s="415"/>
    </row>
    <row r="429" spans="1:6" ht="15">
      <c r="A429" s="579"/>
      <c r="B429" s="261" t="s">
        <v>40</v>
      </c>
      <c r="C429" s="417" t="s">
        <v>561</v>
      </c>
      <c r="D429" s="413">
        <v>4</v>
      </c>
      <c r="E429" s="414"/>
      <c r="F429" s="415"/>
    </row>
    <row r="430" spans="1:6" ht="15">
      <c r="A430" s="573"/>
      <c r="B430" s="261" t="s">
        <v>646</v>
      </c>
      <c r="C430" s="417" t="s">
        <v>561</v>
      </c>
      <c r="D430" s="413">
        <v>4</v>
      </c>
      <c r="E430" s="414"/>
      <c r="F430" s="415"/>
    </row>
    <row r="431" spans="1:6" ht="60">
      <c r="A431" s="422" t="s">
        <v>627</v>
      </c>
      <c r="B431" s="273" t="s">
        <v>650</v>
      </c>
      <c r="C431" s="260" t="s">
        <v>651</v>
      </c>
      <c r="D431" s="258">
        <v>4</v>
      </c>
      <c r="E431" s="259"/>
      <c r="F431" s="256"/>
    </row>
    <row r="432" spans="1:6" ht="30">
      <c r="A432" s="572" t="s">
        <v>629</v>
      </c>
      <c r="B432" s="257" t="s">
        <v>653</v>
      </c>
      <c r="C432" s="260"/>
      <c r="D432" s="258"/>
      <c r="E432" s="274"/>
      <c r="F432" s="256"/>
    </row>
    <row r="433" spans="1:6" ht="15">
      <c r="A433" s="573"/>
      <c r="B433" s="275" t="s">
        <v>41</v>
      </c>
      <c r="C433" s="260" t="s">
        <v>644</v>
      </c>
      <c r="D433" s="258">
        <v>22</v>
      </c>
      <c r="E433" s="276"/>
      <c r="F433" s="256"/>
    </row>
    <row r="434" spans="1:6" ht="60">
      <c r="A434" s="422" t="s">
        <v>632</v>
      </c>
      <c r="B434" s="257" t="s">
        <v>42</v>
      </c>
      <c r="C434" s="258" t="s">
        <v>658</v>
      </c>
      <c r="D434" s="277">
        <v>0.3</v>
      </c>
      <c r="E434" s="259"/>
      <c r="F434" s="256"/>
    </row>
    <row r="435" spans="1:6" ht="30">
      <c r="A435" s="572" t="s">
        <v>635</v>
      </c>
      <c r="B435" s="261" t="s">
        <v>660</v>
      </c>
      <c r="C435" s="417"/>
      <c r="D435" s="413"/>
      <c r="E435" s="414"/>
      <c r="F435" s="415"/>
    </row>
    <row r="436" spans="1:6" ht="15">
      <c r="A436" s="579"/>
      <c r="B436" s="261" t="s">
        <v>40</v>
      </c>
      <c r="C436" s="417" t="s">
        <v>644</v>
      </c>
      <c r="D436" s="413">
        <v>4</v>
      </c>
      <c r="E436" s="423"/>
      <c r="F436" s="424"/>
    </row>
    <row r="437" spans="1:6" ht="15">
      <c r="A437" s="573"/>
      <c r="B437" s="261" t="s">
        <v>646</v>
      </c>
      <c r="C437" s="417" t="s">
        <v>644</v>
      </c>
      <c r="D437" s="413">
        <v>4</v>
      </c>
      <c r="E437" s="423"/>
      <c r="F437" s="424"/>
    </row>
    <row r="438" spans="1:6" ht="12.75">
      <c r="A438" s="572" t="s">
        <v>641</v>
      </c>
      <c r="B438" s="574" t="s">
        <v>666</v>
      </c>
      <c r="C438" s="575" t="s">
        <v>651</v>
      </c>
      <c r="D438" s="577">
        <v>6</v>
      </c>
      <c r="E438" s="580"/>
      <c r="F438" s="582"/>
    </row>
    <row r="439" spans="1:6" ht="12.75">
      <c r="A439" s="573"/>
      <c r="B439" s="574"/>
      <c r="C439" s="576"/>
      <c r="D439" s="578"/>
      <c r="E439" s="581"/>
      <c r="F439" s="583"/>
    </row>
    <row r="440" spans="1:6" ht="15.75">
      <c r="A440" s="422" t="s">
        <v>647</v>
      </c>
      <c r="B440" s="280" t="s">
        <v>669</v>
      </c>
      <c r="C440" s="281" t="s">
        <v>664</v>
      </c>
      <c r="D440" s="258">
        <v>1</v>
      </c>
      <c r="E440" s="278"/>
      <c r="F440" s="279"/>
    </row>
    <row r="441" spans="1:6" ht="30">
      <c r="A441" s="422" t="s">
        <v>649</v>
      </c>
      <c r="B441" s="425" t="s">
        <v>675</v>
      </c>
      <c r="C441" s="426" t="s">
        <v>664</v>
      </c>
      <c r="D441" s="427">
        <v>1</v>
      </c>
      <c r="E441" s="428"/>
      <c r="F441" s="424"/>
    </row>
    <row r="442" spans="1:6" ht="15.75">
      <c r="A442" s="422" t="s">
        <v>652</v>
      </c>
      <c r="B442" s="394" t="s">
        <v>677</v>
      </c>
      <c r="C442" s="363" t="s">
        <v>678</v>
      </c>
      <c r="D442" s="427">
        <v>1</v>
      </c>
      <c r="E442" s="428"/>
      <c r="F442" s="424"/>
    </row>
    <row r="443" spans="1:6" ht="16.5" thickBot="1">
      <c r="A443" s="364"/>
      <c r="B443" s="429"/>
      <c r="C443" s="430"/>
      <c r="D443" s="431"/>
      <c r="E443" s="432"/>
      <c r="F443" s="433">
        <f>SUM(F404:F442)</f>
        <v>0</v>
      </c>
    </row>
    <row r="444" spans="1:6" ht="15.75">
      <c r="A444" s="295"/>
      <c r="B444" s="296"/>
      <c r="C444" s="297"/>
      <c r="D444" s="71"/>
      <c r="E444" s="298"/>
      <c r="F444" s="299"/>
    </row>
    <row r="445" spans="1:6" ht="12.75">
      <c r="A445" s="243"/>
      <c r="B445" s="243"/>
      <c r="C445" s="243"/>
      <c r="D445" s="243"/>
      <c r="E445" s="243"/>
      <c r="F445" s="243"/>
    </row>
    <row r="446" spans="1:6" ht="13.5" thickBot="1">
      <c r="A446" s="243"/>
      <c r="B446" s="243"/>
      <c r="C446" s="243"/>
      <c r="D446" s="243"/>
      <c r="E446" s="243"/>
      <c r="F446" s="243"/>
    </row>
    <row r="447" spans="1:6" ht="32.25" customHeight="1" thickBot="1">
      <c r="A447" s="378" t="s">
        <v>679</v>
      </c>
      <c r="B447" s="562" t="s">
        <v>43</v>
      </c>
      <c r="C447" s="563"/>
      <c r="D447" s="563"/>
      <c r="E447" s="563"/>
      <c r="F447" s="564"/>
    </row>
    <row r="448" spans="1:6" ht="15.75">
      <c r="A448" s="247"/>
      <c r="B448" s="434"/>
      <c r="C448" s="435" t="s">
        <v>56</v>
      </c>
      <c r="D448" s="436" t="s">
        <v>586</v>
      </c>
      <c r="E448" s="437" t="s">
        <v>587</v>
      </c>
      <c r="F448" s="437" t="s">
        <v>588</v>
      </c>
    </row>
    <row r="449" spans="1:6" ht="12.75">
      <c r="A449" s="560" t="s">
        <v>682</v>
      </c>
      <c r="B449" s="565" t="s">
        <v>681</v>
      </c>
      <c r="C449" s="566"/>
      <c r="D449" s="567"/>
      <c r="E449" s="567"/>
      <c r="F449" s="568"/>
    </row>
    <row r="450" spans="1:6" ht="36" customHeight="1">
      <c r="A450" s="560"/>
      <c r="B450" s="565"/>
      <c r="C450" s="569"/>
      <c r="D450" s="570"/>
      <c r="E450" s="570"/>
      <c r="F450" s="571"/>
    </row>
    <row r="451" spans="1:6" ht="15">
      <c r="A451" s="560"/>
      <c r="B451" s="400" t="s">
        <v>44</v>
      </c>
      <c r="C451" s="427" t="s">
        <v>561</v>
      </c>
      <c r="D451" s="427">
        <v>4</v>
      </c>
      <c r="E451" s="438"/>
      <c r="F451" s="439"/>
    </row>
    <row r="452" spans="1:6" ht="15">
      <c r="A452" s="561"/>
      <c r="B452" s="400" t="s">
        <v>684</v>
      </c>
      <c r="C452" s="427" t="s">
        <v>561</v>
      </c>
      <c r="D452" s="427">
        <v>2</v>
      </c>
      <c r="E452" s="438"/>
      <c r="F452" s="439"/>
    </row>
    <row r="453" spans="1:6" ht="15.75">
      <c r="A453" s="440" t="s">
        <v>685</v>
      </c>
      <c r="B453" s="306" t="s">
        <v>686</v>
      </c>
      <c r="C453" s="307" t="s">
        <v>561</v>
      </c>
      <c r="D453" s="307">
        <v>12</v>
      </c>
      <c r="E453" s="308"/>
      <c r="F453" s="309"/>
    </row>
    <row r="454" spans="1:6" ht="30.75">
      <c r="A454" s="252" t="s">
        <v>687</v>
      </c>
      <c r="B454" s="257" t="s">
        <v>690</v>
      </c>
      <c r="C454" s="260" t="s">
        <v>561</v>
      </c>
      <c r="D454" s="258">
        <v>6</v>
      </c>
      <c r="E454" s="259"/>
      <c r="F454" s="304"/>
    </row>
    <row r="455" spans="1:6" ht="30.75">
      <c r="A455" s="252" t="s">
        <v>689</v>
      </c>
      <c r="B455" s="257" t="s">
        <v>692</v>
      </c>
      <c r="C455" s="260" t="s">
        <v>561</v>
      </c>
      <c r="D455" s="258">
        <v>6</v>
      </c>
      <c r="E455" s="259"/>
      <c r="F455" s="304"/>
    </row>
    <row r="456" spans="1:6" ht="30.75">
      <c r="A456" s="252" t="s">
        <v>691</v>
      </c>
      <c r="B456" s="312" t="s">
        <v>694</v>
      </c>
      <c r="C456" s="260" t="s">
        <v>561</v>
      </c>
      <c r="D456" s="313">
        <v>2</v>
      </c>
      <c r="E456" s="259"/>
      <c r="F456" s="304"/>
    </row>
    <row r="457" spans="1:6" ht="30.75">
      <c r="A457" s="252" t="s">
        <v>693</v>
      </c>
      <c r="B457" s="314" t="s">
        <v>696</v>
      </c>
      <c r="C457" s="260" t="s">
        <v>561</v>
      </c>
      <c r="D457" s="313">
        <v>2</v>
      </c>
      <c r="E457" s="303"/>
      <c r="F457" s="304"/>
    </row>
    <row r="458" spans="1:6" ht="30.75">
      <c r="A458" s="559" t="s">
        <v>695</v>
      </c>
      <c r="B458" s="315" t="s">
        <v>698</v>
      </c>
      <c r="C458" s="260"/>
      <c r="D458" s="258"/>
      <c r="E458" s="310"/>
      <c r="F458" s="304"/>
    </row>
    <row r="459" spans="1:6" ht="15">
      <c r="A459" s="560"/>
      <c r="B459" s="246" t="s">
        <v>703</v>
      </c>
      <c r="C459" s="417" t="s">
        <v>644</v>
      </c>
      <c r="D459" s="441">
        <v>94</v>
      </c>
      <c r="E459" s="442"/>
      <c r="F459" s="439"/>
    </row>
    <row r="460" spans="1:6" ht="15">
      <c r="A460" s="561"/>
      <c r="B460" s="246" t="s">
        <v>704</v>
      </c>
      <c r="C460" s="417" t="s">
        <v>644</v>
      </c>
      <c r="D460" s="427">
        <v>8</v>
      </c>
      <c r="E460" s="442"/>
      <c r="F460" s="439"/>
    </row>
    <row r="461" spans="1:6" ht="30">
      <c r="A461" s="559" t="s">
        <v>697</v>
      </c>
      <c r="B461" s="261" t="s">
        <v>706</v>
      </c>
      <c r="C461" s="417"/>
      <c r="D461" s="413"/>
      <c r="E461" s="442"/>
      <c r="F461" s="439"/>
    </row>
    <row r="462" spans="1:6" ht="15">
      <c r="A462" s="560"/>
      <c r="B462" s="246" t="s">
        <v>703</v>
      </c>
      <c r="C462" s="417" t="s">
        <v>561</v>
      </c>
      <c r="D462" s="413">
        <v>6</v>
      </c>
      <c r="E462" s="442"/>
      <c r="F462" s="439"/>
    </row>
    <row r="463" spans="1:6" ht="15">
      <c r="A463" s="561"/>
      <c r="B463" s="246" t="s">
        <v>704</v>
      </c>
      <c r="C463" s="417" t="s">
        <v>561</v>
      </c>
      <c r="D463" s="413">
        <v>6</v>
      </c>
      <c r="E463" s="442"/>
      <c r="F463" s="439"/>
    </row>
    <row r="464" spans="1:6" ht="60">
      <c r="A464" s="263" t="s">
        <v>705</v>
      </c>
      <c r="B464" s="261" t="s">
        <v>45</v>
      </c>
      <c r="C464" s="413" t="s">
        <v>709</v>
      </c>
      <c r="D464" s="443">
        <v>0.3</v>
      </c>
      <c r="E464" s="444"/>
      <c r="F464" s="445"/>
    </row>
    <row r="465" spans="1:6" ht="30.75">
      <c r="A465" s="252" t="s">
        <v>707</v>
      </c>
      <c r="B465" s="264" t="s">
        <v>711</v>
      </c>
      <c r="C465" s="319">
        <v>0.25</v>
      </c>
      <c r="D465" s="260">
        <v>0.025</v>
      </c>
      <c r="E465" s="320"/>
      <c r="F465" s="283"/>
    </row>
    <row r="466" spans="1:6" ht="16.5" thickBot="1">
      <c r="A466" s="321"/>
      <c r="B466" s="322"/>
      <c r="C466" s="323"/>
      <c r="D466" s="324"/>
      <c r="E466" s="325"/>
      <c r="F466" s="326"/>
    </row>
    <row r="467" spans="1:6" ht="16.5" thickBot="1">
      <c r="A467" s="300"/>
      <c r="B467" s="301"/>
      <c r="C467" s="327"/>
      <c r="D467" s="327"/>
      <c r="E467" s="328"/>
      <c r="F467" s="329">
        <f>SUM(F450:F466)</f>
        <v>0</v>
      </c>
    </row>
    <row r="468" spans="1:6" ht="12.75">
      <c r="A468" s="243"/>
      <c r="B468" s="243"/>
      <c r="C468" s="243"/>
      <c r="D468" s="243"/>
      <c r="E468" s="243"/>
      <c r="F468" s="243"/>
    </row>
    <row r="469" spans="1:6" ht="13.5" thickBot="1">
      <c r="A469" s="243"/>
      <c r="B469" s="243"/>
      <c r="C469" s="243"/>
      <c r="D469" s="243"/>
      <c r="E469" s="243"/>
      <c r="F469" s="243"/>
    </row>
    <row r="470" spans="1:6" ht="15.75">
      <c r="A470" s="446"/>
      <c r="B470" s="381" t="s">
        <v>712</v>
      </c>
      <c r="C470" s="382" t="s">
        <v>56</v>
      </c>
      <c r="D470" s="383" t="s">
        <v>586</v>
      </c>
      <c r="E470" s="384" t="s">
        <v>587</v>
      </c>
      <c r="F470" s="384" t="s">
        <v>588</v>
      </c>
    </row>
    <row r="471" spans="1:6" ht="45">
      <c r="A471" s="263" t="s">
        <v>713</v>
      </c>
      <c r="B471" s="261" t="s">
        <v>714</v>
      </c>
      <c r="C471" s="447" t="s">
        <v>644</v>
      </c>
      <c r="D471" s="448">
        <v>4</v>
      </c>
      <c r="E471" s="449"/>
      <c r="F471" s="450"/>
    </row>
    <row r="472" spans="1:6" ht="45">
      <c r="A472" s="263" t="s">
        <v>715</v>
      </c>
      <c r="B472" s="261" t="s">
        <v>716</v>
      </c>
      <c r="C472" s="447" t="s">
        <v>644</v>
      </c>
      <c r="D472" s="448">
        <v>10</v>
      </c>
      <c r="E472" s="449"/>
      <c r="F472" s="450"/>
    </row>
    <row r="473" spans="1:6" ht="45">
      <c r="A473" s="263" t="s">
        <v>717</v>
      </c>
      <c r="B473" s="261" t="s">
        <v>718</v>
      </c>
      <c r="C473" s="447" t="s">
        <v>719</v>
      </c>
      <c r="D473" s="427">
        <v>0.5</v>
      </c>
      <c r="E473" s="449"/>
      <c r="F473" s="450"/>
    </row>
    <row r="474" spans="1:6" ht="30">
      <c r="A474" s="263" t="s">
        <v>720</v>
      </c>
      <c r="B474" s="261" t="s">
        <v>721</v>
      </c>
      <c r="C474" s="447" t="s">
        <v>719</v>
      </c>
      <c r="D474" s="427">
        <v>0.5</v>
      </c>
      <c r="E474" s="449"/>
      <c r="F474" s="450"/>
    </row>
    <row r="475" spans="1:6" ht="30">
      <c r="A475" s="263" t="s">
        <v>722</v>
      </c>
      <c r="B475" s="261" t="s">
        <v>723</v>
      </c>
      <c r="C475" s="447" t="s">
        <v>644</v>
      </c>
      <c r="D475" s="448">
        <v>10</v>
      </c>
      <c r="E475" s="449"/>
      <c r="F475" s="450"/>
    </row>
    <row r="476" spans="1:6" ht="60">
      <c r="A476" s="263" t="s">
        <v>724</v>
      </c>
      <c r="B476" s="261" t="s">
        <v>725</v>
      </c>
      <c r="C476" s="447" t="s">
        <v>644</v>
      </c>
      <c r="D476" s="448">
        <v>4</v>
      </c>
      <c r="E476" s="449"/>
      <c r="F476" s="450"/>
    </row>
    <row r="477" spans="1:6" ht="45">
      <c r="A477" s="263" t="s">
        <v>726</v>
      </c>
      <c r="B477" s="261" t="s">
        <v>727</v>
      </c>
      <c r="C477" s="447" t="s">
        <v>728</v>
      </c>
      <c r="D477" s="448">
        <v>1</v>
      </c>
      <c r="E477" s="449"/>
      <c r="F477" s="450"/>
    </row>
    <row r="478" spans="1:6" ht="45">
      <c r="A478" s="263" t="s">
        <v>729</v>
      </c>
      <c r="B478" s="261" t="s">
        <v>730</v>
      </c>
      <c r="C478" s="447" t="s">
        <v>728</v>
      </c>
      <c r="D478" s="448">
        <v>1</v>
      </c>
      <c r="E478" s="449"/>
      <c r="F478" s="450"/>
    </row>
    <row r="479" spans="1:6" ht="16.5" thickBot="1">
      <c r="A479" s="346"/>
      <c r="B479" s="347"/>
      <c r="C479" s="347"/>
      <c r="D479" s="347"/>
      <c r="E479" s="347"/>
      <c r="F479" s="294">
        <f>SUM(F471:F478)</f>
        <v>0</v>
      </c>
    </row>
    <row r="480" spans="1:6" ht="12.75">
      <c r="A480" s="243"/>
      <c r="B480" s="243"/>
      <c r="C480" s="243"/>
      <c r="D480" s="243"/>
      <c r="E480" s="243"/>
      <c r="F480" s="243"/>
    </row>
    <row r="481" spans="1:6" ht="13.5" thickBot="1">
      <c r="A481" s="243"/>
      <c r="B481" s="243"/>
      <c r="C481" s="243"/>
      <c r="D481" s="243"/>
      <c r="E481" s="243"/>
      <c r="F481" s="243"/>
    </row>
    <row r="482" spans="1:6" ht="16.5" thickBot="1">
      <c r="A482" s="551" t="s">
        <v>731</v>
      </c>
      <c r="B482" s="552"/>
      <c r="C482" s="552"/>
      <c r="D482" s="553"/>
      <c r="E482" s="554">
        <f>F443</f>
        <v>0</v>
      </c>
      <c r="F482" s="555"/>
    </row>
    <row r="483" spans="1:6" ht="16.5" thickBot="1">
      <c r="A483" s="551" t="s">
        <v>732</v>
      </c>
      <c r="B483" s="552"/>
      <c r="C483" s="552"/>
      <c r="D483" s="553"/>
      <c r="E483" s="554">
        <f>F467</f>
        <v>0</v>
      </c>
      <c r="F483" s="555"/>
    </row>
    <row r="484" spans="1:6" ht="16.5" thickBot="1">
      <c r="A484" s="551" t="s">
        <v>733</v>
      </c>
      <c r="B484" s="552"/>
      <c r="C484" s="552"/>
      <c r="D484" s="553"/>
      <c r="E484" s="554">
        <f>F479</f>
        <v>0</v>
      </c>
      <c r="F484" s="555"/>
    </row>
    <row r="485" spans="1:6" ht="16.5" thickBot="1">
      <c r="A485" s="546" t="s">
        <v>46</v>
      </c>
      <c r="B485" s="547"/>
      <c r="C485" s="547"/>
      <c r="D485" s="548"/>
      <c r="E485" s="549">
        <f>SUM(E482:E484)</f>
        <v>0</v>
      </c>
      <c r="F485" s="550"/>
    </row>
    <row r="487" ht="13.5" thickBot="1"/>
    <row r="488" spans="1:6" ht="16.5" thickBot="1">
      <c r="A488" s="556" t="s">
        <v>47</v>
      </c>
      <c r="B488" s="557"/>
      <c r="C488" s="557"/>
      <c r="D488" s="557"/>
      <c r="E488" s="557"/>
      <c r="F488" s="558"/>
    </row>
    <row r="489" spans="1:6" ht="16.5" thickBot="1">
      <c r="A489" s="551" t="s">
        <v>48</v>
      </c>
      <c r="B489" s="552"/>
      <c r="C489" s="552"/>
      <c r="D489" s="553"/>
      <c r="E489" s="554">
        <f>E132</f>
        <v>0</v>
      </c>
      <c r="F489" s="555"/>
    </row>
    <row r="490" spans="1:6" ht="16.5" thickBot="1">
      <c r="A490" s="551" t="s">
        <v>49</v>
      </c>
      <c r="B490" s="552"/>
      <c r="C490" s="552"/>
      <c r="D490" s="553"/>
      <c r="E490" s="554">
        <f>E260</f>
        <v>0</v>
      </c>
      <c r="F490" s="555"/>
    </row>
    <row r="491" spans="1:6" ht="16.5" thickBot="1">
      <c r="A491" s="551" t="s">
        <v>50</v>
      </c>
      <c r="B491" s="552"/>
      <c r="C491" s="552"/>
      <c r="D491" s="553"/>
      <c r="E491" s="554">
        <f>E398</f>
        <v>0</v>
      </c>
      <c r="F491" s="555"/>
    </row>
    <row r="492" spans="1:6" ht="16.5" thickBot="1">
      <c r="A492" s="551" t="s">
        <v>51</v>
      </c>
      <c r="B492" s="552"/>
      <c r="C492" s="552"/>
      <c r="D492" s="553"/>
      <c r="E492" s="554">
        <f>E485</f>
        <v>0</v>
      </c>
      <c r="F492" s="555"/>
    </row>
    <row r="493" spans="1:6" ht="16.5" thickBot="1">
      <c r="A493" s="546" t="s">
        <v>55</v>
      </c>
      <c r="B493" s="547"/>
      <c r="C493" s="547"/>
      <c r="D493" s="548"/>
      <c r="E493" s="549">
        <f>SUM(E489:F492)</f>
        <v>0</v>
      </c>
      <c r="F493" s="550"/>
    </row>
  </sheetData>
  <sheetProtection/>
  <mergeCells count="239">
    <mergeCell ref="A1:F1"/>
    <mergeCell ref="A2:F2"/>
    <mergeCell ref="A3:F3"/>
    <mergeCell ref="A4:F4"/>
    <mergeCell ref="A5:F5"/>
    <mergeCell ref="A6:F6"/>
    <mergeCell ref="A7:F7"/>
    <mergeCell ref="B8:F8"/>
    <mergeCell ref="A9:F9"/>
    <mergeCell ref="A10:F10"/>
    <mergeCell ref="A12:A21"/>
    <mergeCell ref="C12:C21"/>
    <mergeCell ref="D12:D21"/>
    <mergeCell ref="E12:E21"/>
    <mergeCell ref="F12:F21"/>
    <mergeCell ref="F30:F31"/>
    <mergeCell ref="A32:A34"/>
    <mergeCell ref="C32:C33"/>
    <mergeCell ref="D32:D33"/>
    <mergeCell ref="E32:E33"/>
    <mergeCell ref="F32:F33"/>
    <mergeCell ref="A30:A31"/>
    <mergeCell ref="C30:C31"/>
    <mergeCell ref="D30:D31"/>
    <mergeCell ref="E30:E31"/>
    <mergeCell ref="A35:A36"/>
    <mergeCell ref="A37:A38"/>
    <mergeCell ref="A39:A41"/>
    <mergeCell ref="A42:A44"/>
    <mergeCell ref="F45:F46"/>
    <mergeCell ref="A47:A48"/>
    <mergeCell ref="C47:C48"/>
    <mergeCell ref="D47:D48"/>
    <mergeCell ref="E47:E48"/>
    <mergeCell ref="F47:F48"/>
    <mergeCell ref="A45:A46"/>
    <mergeCell ref="C45:C46"/>
    <mergeCell ref="D45:D46"/>
    <mergeCell ref="E45:E46"/>
    <mergeCell ref="F49:F53"/>
    <mergeCell ref="A54:A57"/>
    <mergeCell ref="A58:A61"/>
    <mergeCell ref="A63:A65"/>
    <mergeCell ref="A49:A53"/>
    <mergeCell ref="C49:C53"/>
    <mergeCell ref="D49:D53"/>
    <mergeCell ref="E49:E53"/>
    <mergeCell ref="A67:A69"/>
    <mergeCell ref="A71:A72"/>
    <mergeCell ref="B71:B72"/>
    <mergeCell ref="C71:C72"/>
    <mergeCell ref="D71:D72"/>
    <mergeCell ref="E71:E72"/>
    <mergeCell ref="F71:F72"/>
    <mergeCell ref="B83:F83"/>
    <mergeCell ref="B85:B86"/>
    <mergeCell ref="C85:F86"/>
    <mergeCell ref="A86:A88"/>
    <mergeCell ref="A90:A92"/>
    <mergeCell ref="A97:A103"/>
    <mergeCell ref="A104:A110"/>
    <mergeCell ref="A129:D129"/>
    <mergeCell ref="E129:F129"/>
    <mergeCell ref="A130:D130"/>
    <mergeCell ref="E130:F130"/>
    <mergeCell ref="A131:D131"/>
    <mergeCell ref="E131:F131"/>
    <mergeCell ref="A132:D132"/>
    <mergeCell ref="E132:F132"/>
    <mergeCell ref="A135:F135"/>
    <mergeCell ref="A136:F136"/>
    <mergeCell ref="F138:F147"/>
    <mergeCell ref="A155:A156"/>
    <mergeCell ref="C155:C156"/>
    <mergeCell ref="D155:D156"/>
    <mergeCell ref="E155:E156"/>
    <mergeCell ref="F155:F156"/>
    <mergeCell ref="A138:A147"/>
    <mergeCell ref="C138:C147"/>
    <mergeCell ref="D138:D147"/>
    <mergeCell ref="E138:E147"/>
    <mergeCell ref="F157:F158"/>
    <mergeCell ref="A160:A164"/>
    <mergeCell ref="A165:A168"/>
    <mergeCell ref="A169:A170"/>
    <mergeCell ref="A157:A159"/>
    <mergeCell ref="C157:C158"/>
    <mergeCell ref="D157:D158"/>
    <mergeCell ref="E157:E158"/>
    <mergeCell ref="A171:A172"/>
    <mergeCell ref="A173:A174"/>
    <mergeCell ref="C173:C174"/>
    <mergeCell ref="D173:D174"/>
    <mergeCell ref="E173:E174"/>
    <mergeCell ref="F173:F174"/>
    <mergeCell ref="A175:A176"/>
    <mergeCell ref="C175:C176"/>
    <mergeCell ref="D175:D176"/>
    <mergeCell ref="E175:E176"/>
    <mergeCell ref="F175:F176"/>
    <mergeCell ref="F177:F181"/>
    <mergeCell ref="E177:E181"/>
    <mergeCell ref="A182:A185"/>
    <mergeCell ref="A186:A189"/>
    <mergeCell ref="A191:A194"/>
    <mergeCell ref="A177:A181"/>
    <mergeCell ref="C177:C181"/>
    <mergeCell ref="D177:D181"/>
    <mergeCell ref="A196:A199"/>
    <mergeCell ref="B201:B202"/>
    <mergeCell ref="C201:C202"/>
    <mergeCell ref="D201:D202"/>
    <mergeCell ref="E201:E202"/>
    <mergeCell ref="F201:F202"/>
    <mergeCell ref="B213:F213"/>
    <mergeCell ref="A215:A218"/>
    <mergeCell ref="A220:A222"/>
    <mergeCell ref="A227:A232"/>
    <mergeCell ref="A233:A238"/>
    <mergeCell ref="A257:D257"/>
    <mergeCell ref="E257:F257"/>
    <mergeCell ref="A258:D258"/>
    <mergeCell ref="E258:F258"/>
    <mergeCell ref="A259:D259"/>
    <mergeCell ref="E259:F259"/>
    <mergeCell ref="A260:D260"/>
    <mergeCell ref="E260:F260"/>
    <mergeCell ref="A263:F263"/>
    <mergeCell ref="A264:F264"/>
    <mergeCell ref="F266:F275"/>
    <mergeCell ref="A285:A286"/>
    <mergeCell ref="C285:C286"/>
    <mergeCell ref="D285:D286"/>
    <mergeCell ref="E285:E286"/>
    <mergeCell ref="F285:F286"/>
    <mergeCell ref="A266:A275"/>
    <mergeCell ref="C266:C275"/>
    <mergeCell ref="D266:D275"/>
    <mergeCell ref="E266:E275"/>
    <mergeCell ref="F287:F288"/>
    <mergeCell ref="A291:A296"/>
    <mergeCell ref="A297:A300"/>
    <mergeCell ref="A301:A304"/>
    <mergeCell ref="A287:A290"/>
    <mergeCell ref="C287:C288"/>
    <mergeCell ref="D287:D288"/>
    <mergeCell ref="E287:E288"/>
    <mergeCell ref="A305:A307"/>
    <mergeCell ref="A308:A309"/>
    <mergeCell ref="C308:C309"/>
    <mergeCell ref="D308:D309"/>
    <mergeCell ref="E308:E309"/>
    <mergeCell ref="F308:F309"/>
    <mergeCell ref="A310:A311"/>
    <mergeCell ref="C310:C311"/>
    <mergeCell ref="D310:D311"/>
    <mergeCell ref="E310:E311"/>
    <mergeCell ref="F310:F311"/>
    <mergeCell ref="F312:F316"/>
    <mergeCell ref="E312:E316"/>
    <mergeCell ref="A317:A321"/>
    <mergeCell ref="A322:A326"/>
    <mergeCell ref="A328:A331"/>
    <mergeCell ref="A312:A316"/>
    <mergeCell ref="C312:C316"/>
    <mergeCell ref="D312:D316"/>
    <mergeCell ref="A333:A335"/>
    <mergeCell ref="B337:B338"/>
    <mergeCell ref="C337:C338"/>
    <mergeCell ref="D337:D338"/>
    <mergeCell ref="E337:E338"/>
    <mergeCell ref="F337:F338"/>
    <mergeCell ref="B349:F349"/>
    <mergeCell ref="A358:A360"/>
    <mergeCell ref="A365:A370"/>
    <mergeCell ref="A371:A376"/>
    <mergeCell ref="A395:D395"/>
    <mergeCell ref="E395:F395"/>
    <mergeCell ref="A396:D396"/>
    <mergeCell ref="E396:F396"/>
    <mergeCell ref="A397:D397"/>
    <mergeCell ref="E397:F397"/>
    <mergeCell ref="A398:D398"/>
    <mergeCell ref="E398:F398"/>
    <mergeCell ref="A401:F401"/>
    <mergeCell ref="A402:F402"/>
    <mergeCell ref="A407:A409"/>
    <mergeCell ref="A411:A412"/>
    <mergeCell ref="A413:A415"/>
    <mergeCell ref="A416:A417"/>
    <mergeCell ref="C416:C417"/>
    <mergeCell ref="D416:D417"/>
    <mergeCell ref="E416:E417"/>
    <mergeCell ref="F416:F417"/>
    <mergeCell ref="F418:F419"/>
    <mergeCell ref="A420:A424"/>
    <mergeCell ref="C420:C424"/>
    <mergeCell ref="D420:D424"/>
    <mergeCell ref="E420:E424"/>
    <mergeCell ref="F420:F424"/>
    <mergeCell ref="A418:A419"/>
    <mergeCell ref="C418:C419"/>
    <mergeCell ref="D418:D419"/>
    <mergeCell ref="E418:E419"/>
    <mergeCell ref="A425:A427"/>
    <mergeCell ref="A428:A430"/>
    <mergeCell ref="A432:A433"/>
    <mergeCell ref="A435:A437"/>
    <mergeCell ref="E438:E439"/>
    <mergeCell ref="F438:F439"/>
    <mergeCell ref="B447:F447"/>
    <mergeCell ref="A449:A452"/>
    <mergeCell ref="B449:B450"/>
    <mergeCell ref="C449:F450"/>
    <mergeCell ref="A438:A439"/>
    <mergeCell ref="B438:B439"/>
    <mergeCell ref="C438:C439"/>
    <mergeCell ref="D438:D439"/>
    <mergeCell ref="A458:A460"/>
    <mergeCell ref="A461:A463"/>
    <mergeCell ref="A482:D482"/>
    <mergeCell ref="E482:F482"/>
    <mergeCell ref="A483:D483"/>
    <mergeCell ref="E483:F483"/>
    <mergeCell ref="A484:D484"/>
    <mergeCell ref="E484:F484"/>
    <mergeCell ref="A485:D485"/>
    <mergeCell ref="E485:F485"/>
    <mergeCell ref="A488:F488"/>
    <mergeCell ref="A489:D489"/>
    <mergeCell ref="E489:F489"/>
    <mergeCell ref="A493:D493"/>
    <mergeCell ref="E493:F493"/>
    <mergeCell ref="A490:D490"/>
    <mergeCell ref="E490:F490"/>
    <mergeCell ref="A491:D491"/>
    <mergeCell ref="E491:F491"/>
    <mergeCell ref="A492:D492"/>
    <mergeCell ref="E492:F49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25702">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zoomScalePageLayoutView="0" workbookViewId="0" topLeftCell="B8294">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5633">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7"/>
  <sheetViews>
    <sheetView view="pageBreakPreview" zoomScaleSheetLayoutView="100" zoomScalePageLayoutView="0" workbookViewId="0" topLeftCell="A43">
      <selection activeCell="B58" sqref="B58"/>
    </sheetView>
  </sheetViews>
  <sheetFormatPr defaultColWidth="9.140625" defaultRowHeight="12.75"/>
  <cols>
    <col min="1" max="1" width="5.8515625" style="2" customWidth="1"/>
    <col min="2" max="2" width="44.7109375" style="1" customWidth="1"/>
    <col min="3" max="3" width="8.8515625" style="7" customWidth="1"/>
    <col min="4" max="4" width="11.00390625" style="6" customWidth="1"/>
    <col min="5" max="5" width="13.00390625" style="3" customWidth="1"/>
    <col min="6" max="6" width="17.57421875" style="8" customWidth="1"/>
    <col min="7" max="16384" width="9.140625" style="3" customWidth="1"/>
  </cols>
  <sheetData>
    <row r="1" spans="1:6" s="4" customFormat="1" ht="20.25" customHeight="1" thickBot="1">
      <c r="A1" s="521" t="s">
        <v>77</v>
      </c>
      <c r="B1" s="521"/>
      <c r="C1" s="521"/>
      <c r="D1" s="521"/>
      <c r="E1" s="521"/>
      <c r="F1" s="521"/>
    </row>
    <row r="2" spans="1:6" s="4" customFormat="1" ht="20.25" customHeight="1">
      <c r="A2" s="522" t="s">
        <v>78</v>
      </c>
      <c r="B2" s="523"/>
      <c r="C2" s="523"/>
      <c r="D2" s="523"/>
      <c r="E2" s="523"/>
      <c r="F2" s="524"/>
    </row>
    <row r="3" spans="1:6" s="4" customFormat="1" ht="20.25" customHeight="1">
      <c r="A3" s="525"/>
      <c r="B3" s="521"/>
      <c r="C3" s="521"/>
      <c r="D3" s="521"/>
      <c r="E3" s="521"/>
      <c r="F3" s="526"/>
    </row>
    <row r="4" spans="1:6" s="4" customFormat="1" ht="20.25" customHeight="1" thickBot="1">
      <c r="A4" s="527"/>
      <c r="B4" s="528"/>
      <c r="C4" s="528"/>
      <c r="D4" s="528"/>
      <c r="E4" s="528"/>
      <c r="F4" s="529"/>
    </row>
    <row r="5" spans="1:6" s="4" customFormat="1" ht="20.25" customHeight="1">
      <c r="A5" s="41"/>
      <c r="B5" s="41"/>
      <c r="C5" s="41"/>
      <c r="D5" s="41"/>
      <c r="E5" s="41"/>
      <c r="F5" s="41"/>
    </row>
    <row r="6" spans="1:6" s="4" customFormat="1" ht="20.25" customHeight="1">
      <c r="A6" s="521"/>
      <c r="B6" s="521"/>
      <c r="C6" s="521"/>
      <c r="D6" s="521"/>
      <c r="E6" s="41"/>
      <c r="F6" s="41"/>
    </row>
    <row r="7" spans="1:6" s="4" customFormat="1" ht="20.25" customHeight="1">
      <c r="A7" s="41"/>
      <c r="B7" s="41"/>
      <c r="C7" s="41"/>
      <c r="D7" s="41"/>
      <c r="E7" s="41"/>
      <c r="F7" s="41"/>
    </row>
    <row r="8" spans="1:6" s="4" customFormat="1" ht="20.25" customHeight="1">
      <c r="A8" s="41" t="s">
        <v>79</v>
      </c>
      <c r="B8" s="41" t="s">
        <v>81</v>
      </c>
      <c r="C8" s="41"/>
      <c r="D8" s="41"/>
      <c r="E8" s="41"/>
      <c r="F8" s="41"/>
    </row>
    <row r="9" spans="1:6" s="4" customFormat="1" ht="20.25" customHeight="1">
      <c r="A9" s="41"/>
      <c r="B9" s="41"/>
      <c r="C9" s="41"/>
      <c r="D9" s="41"/>
      <c r="E9" s="41"/>
      <c r="F9" s="41"/>
    </row>
    <row r="10" ht="15" customHeight="1"/>
    <row r="11" spans="1:6" s="9" customFormat="1" ht="17.25" customHeight="1">
      <c r="A11" s="10" t="s">
        <v>82</v>
      </c>
      <c r="B11" s="12" t="s">
        <v>80</v>
      </c>
      <c r="C11" s="18"/>
      <c r="D11" s="25"/>
      <c r="E11" s="26" t="s">
        <v>83</v>
      </c>
      <c r="F11" s="27" t="s">
        <v>84</v>
      </c>
    </row>
    <row r="12" spans="1:6" s="9" customFormat="1" ht="21.75" customHeight="1">
      <c r="A12" s="28">
        <v>1.1</v>
      </c>
      <c r="B12" s="31" t="s">
        <v>58</v>
      </c>
      <c r="C12" s="11"/>
      <c r="D12" s="36"/>
      <c r="E12" s="32">
        <f>'01 '!F147</f>
        <v>0</v>
      </c>
      <c r="F12" s="32"/>
    </row>
    <row r="13" spans="1:6" ht="15.75" customHeight="1">
      <c r="A13" s="23"/>
      <c r="B13" s="31"/>
      <c r="C13" s="23"/>
      <c r="D13" s="37"/>
      <c r="E13" s="33"/>
      <c r="F13" s="33"/>
    </row>
    <row r="14" spans="1:6" ht="15.75" customHeight="1">
      <c r="A14" s="28">
        <v>1.2</v>
      </c>
      <c r="B14" s="31" t="s">
        <v>59</v>
      </c>
      <c r="C14" s="11"/>
      <c r="D14" s="36"/>
      <c r="E14" s="32">
        <f>'02 '!F38</f>
        <v>0</v>
      </c>
      <c r="F14" s="32"/>
    </row>
    <row r="15" spans="1:6" ht="15.75" customHeight="1">
      <c r="A15" s="23"/>
      <c r="B15" s="31"/>
      <c r="C15" s="23"/>
      <c r="D15" s="37"/>
      <c r="E15" s="33"/>
      <c r="F15" s="33"/>
    </row>
    <row r="16" spans="1:6" ht="15.75" customHeight="1">
      <c r="A16" s="17">
        <v>1.3</v>
      </c>
      <c r="B16" s="31" t="s">
        <v>60</v>
      </c>
      <c r="C16" s="35"/>
      <c r="D16" s="19"/>
      <c r="E16" s="34">
        <f>'03'!F70</f>
        <v>0</v>
      </c>
      <c r="F16" s="32"/>
    </row>
    <row r="17" spans="1:6" ht="15.75" customHeight="1">
      <c r="A17" s="23"/>
      <c r="B17" s="31"/>
      <c r="C17" s="23"/>
      <c r="D17" s="37"/>
      <c r="E17" s="33"/>
      <c r="F17" s="33"/>
    </row>
    <row r="18" spans="1:6" ht="15.75" customHeight="1">
      <c r="A18" s="17">
        <v>1.4</v>
      </c>
      <c r="B18" s="31" t="s">
        <v>73</v>
      </c>
      <c r="C18" s="35"/>
      <c r="D18" s="19"/>
      <c r="E18" s="34">
        <f>'04'!F121</f>
        <v>0</v>
      </c>
      <c r="F18" s="32"/>
    </row>
    <row r="19" spans="1:6" ht="15.75" customHeight="1">
      <c r="A19" s="23"/>
      <c r="B19" s="31"/>
      <c r="C19" s="23"/>
      <c r="D19" s="37"/>
      <c r="E19" s="33"/>
      <c r="F19" s="33"/>
    </row>
    <row r="20" spans="1:6" ht="15.75" customHeight="1">
      <c r="A20" s="17">
        <v>1.5</v>
      </c>
      <c r="B20" s="31" t="s">
        <v>61</v>
      </c>
      <c r="C20" s="35"/>
      <c r="D20" s="19"/>
      <c r="E20" s="34">
        <f>'05'!F120</f>
        <v>0</v>
      </c>
      <c r="F20" s="32"/>
    </row>
    <row r="21" spans="1:6" ht="15.75" customHeight="1">
      <c r="A21" s="23"/>
      <c r="B21" s="31"/>
      <c r="C21" s="23"/>
      <c r="D21" s="37"/>
      <c r="E21" s="33"/>
      <c r="F21" s="33"/>
    </row>
    <row r="22" spans="1:6" ht="15.75" customHeight="1">
      <c r="A22" s="17">
        <v>1.7</v>
      </c>
      <c r="B22" s="31" t="s">
        <v>62</v>
      </c>
      <c r="C22" s="35"/>
      <c r="D22" s="19"/>
      <c r="E22" s="34">
        <f>'07'!F91</f>
        <v>0</v>
      </c>
      <c r="F22" s="32"/>
    </row>
    <row r="23" spans="1:6" ht="15.75" customHeight="1">
      <c r="A23" s="23"/>
      <c r="B23" s="31"/>
      <c r="C23" s="23"/>
      <c r="D23" s="37"/>
      <c r="E23" s="33"/>
      <c r="F23" s="33"/>
    </row>
    <row r="24" spans="1:6" ht="15.75" customHeight="1">
      <c r="A24" s="17">
        <v>1.8</v>
      </c>
      <c r="B24" s="31" t="s">
        <v>63</v>
      </c>
      <c r="C24" s="35"/>
      <c r="D24" s="19"/>
      <c r="E24" s="34">
        <f>'08'!F112</f>
        <v>0</v>
      </c>
      <c r="F24" s="32"/>
    </row>
    <row r="25" spans="1:6" ht="15.75" customHeight="1">
      <c r="A25" s="23"/>
      <c r="B25" s="31"/>
      <c r="C25" s="23"/>
      <c r="D25" s="37"/>
      <c r="E25" s="33"/>
      <c r="F25" s="33"/>
    </row>
    <row r="26" spans="1:6" ht="15.75" customHeight="1">
      <c r="A26" s="17">
        <v>1.9</v>
      </c>
      <c r="B26" s="31" t="s">
        <v>64</v>
      </c>
      <c r="C26" s="35"/>
      <c r="D26" s="19"/>
      <c r="E26" s="34">
        <f>'09'!F18</f>
        <v>0</v>
      </c>
      <c r="F26" s="32"/>
    </row>
    <row r="27" spans="1:6" ht="15.75" customHeight="1">
      <c r="A27" s="23"/>
      <c r="B27" s="31"/>
      <c r="C27" s="23"/>
      <c r="D27" s="37"/>
      <c r="E27" s="33"/>
      <c r="F27" s="33"/>
    </row>
    <row r="28" spans="1:6" ht="15.75" customHeight="1">
      <c r="A28" s="22">
        <v>1.1</v>
      </c>
      <c r="B28" s="31" t="s">
        <v>65</v>
      </c>
      <c r="C28" s="35"/>
      <c r="D28" s="19"/>
      <c r="E28" s="34">
        <f>'10'!F77</f>
        <v>0</v>
      </c>
      <c r="F28" s="32"/>
    </row>
    <row r="29" spans="1:6" ht="15.75" customHeight="1">
      <c r="A29" s="23"/>
      <c r="B29" s="31"/>
      <c r="C29" s="23"/>
      <c r="D29" s="37"/>
      <c r="E29" s="33"/>
      <c r="F29" s="33"/>
    </row>
    <row r="30" spans="1:6" s="9" customFormat="1" ht="15.75" customHeight="1">
      <c r="A30" s="22">
        <v>1.11</v>
      </c>
      <c r="B30" s="31" t="s">
        <v>66</v>
      </c>
      <c r="C30" s="35"/>
      <c r="D30" s="19"/>
      <c r="E30" s="34">
        <f>'11'!F77</f>
        <v>0</v>
      </c>
      <c r="F30" s="32"/>
    </row>
    <row r="31" spans="1:6" s="9" customFormat="1" ht="15.75" customHeight="1">
      <c r="A31" s="23"/>
      <c r="B31" s="31"/>
      <c r="C31" s="23"/>
      <c r="D31" s="37"/>
      <c r="E31" s="33"/>
      <c r="F31" s="33"/>
    </row>
    <row r="32" spans="1:6" s="9" customFormat="1" ht="15.75" customHeight="1">
      <c r="A32" s="22">
        <v>1.12</v>
      </c>
      <c r="B32" s="31" t="s">
        <v>67</v>
      </c>
      <c r="C32" s="35"/>
      <c r="D32" s="19"/>
      <c r="E32" s="34">
        <f>'12'!F72</f>
        <v>0</v>
      </c>
      <c r="F32" s="32"/>
    </row>
    <row r="33" spans="1:6" s="9" customFormat="1" ht="15.75" customHeight="1">
      <c r="A33" s="23"/>
      <c r="B33" s="31"/>
      <c r="C33" s="23"/>
      <c r="D33" s="37"/>
      <c r="E33" s="33"/>
      <c r="F33" s="33"/>
    </row>
    <row r="34" spans="1:6" s="9" customFormat="1" ht="15.75" customHeight="1">
      <c r="A34" s="22">
        <v>1.13</v>
      </c>
      <c r="B34" s="31" t="s">
        <v>69</v>
      </c>
      <c r="C34" s="35"/>
      <c r="D34" s="19"/>
      <c r="E34" s="34">
        <f>'13'!F33</f>
        <v>0</v>
      </c>
      <c r="F34" s="32"/>
    </row>
    <row r="35" spans="1:6" s="9" customFormat="1" ht="15.75" customHeight="1">
      <c r="A35" s="23"/>
      <c r="B35" s="31"/>
      <c r="C35" s="23"/>
      <c r="D35" s="37"/>
      <c r="E35" s="33"/>
      <c r="F35" s="33"/>
    </row>
    <row r="36" spans="1:6" s="9" customFormat="1" ht="15.75" customHeight="1">
      <c r="A36" s="22">
        <v>1.14</v>
      </c>
      <c r="B36" s="31" t="s">
        <v>68</v>
      </c>
      <c r="C36" s="35"/>
      <c r="D36" s="19"/>
      <c r="E36" s="34">
        <f>'14'!F118</f>
        <v>0</v>
      </c>
      <c r="F36" s="32"/>
    </row>
    <row r="37" spans="1:6" s="9" customFormat="1" ht="15.75" customHeight="1">
      <c r="A37" s="23"/>
      <c r="B37" s="31"/>
      <c r="C37" s="23"/>
      <c r="D37" s="37"/>
      <c r="E37" s="33"/>
      <c r="F37" s="33"/>
    </row>
    <row r="38" spans="1:6" s="9" customFormat="1" ht="15.75" customHeight="1">
      <c r="A38" s="22">
        <v>1.15</v>
      </c>
      <c r="B38" s="31" t="s">
        <v>70</v>
      </c>
      <c r="C38" s="39"/>
      <c r="D38" s="40"/>
      <c r="E38" s="34">
        <f>'15'!F158</f>
        <v>0</v>
      </c>
      <c r="F38" s="32"/>
    </row>
    <row r="39" spans="1:6" s="9" customFormat="1" ht="15.75" customHeight="1">
      <c r="A39" s="23"/>
      <c r="B39" s="29"/>
      <c r="C39" s="23"/>
      <c r="D39" s="23"/>
      <c r="E39" s="23"/>
      <c r="F39" s="23"/>
    </row>
    <row r="40" spans="1:6" s="9" customFormat="1" ht="15" customHeight="1">
      <c r="A40" s="22">
        <v>1.16</v>
      </c>
      <c r="B40" s="31" t="s">
        <v>71</v>
      </c>
      <c r="C40" s="35"/>
      <c r="D40" s="19"/>
      <c r="E40" s="34">
        <f>'16'!F64</f>
        <v>0</v>
      </c>
      <c r="F40" s="32"/>
    </row>
    <row r="41" spans="1:6" s="9" customFormat="1" ht="17.25" customHeight="1">
      <c r="A41" s="23"/>
      <c r="B41" s="29"/>
      <c r="C41" s="23"/>
      <c r="D41" s="23"/>
      <c r="E41" s="23"/>
      <c r="F41" s="23"/>
    </row>
    <row r="42" spans="1:6" s="9" customFormat="1" ht="15" customHeight="1">
      <c r="A42" s="22">
        <v>1.17</v>
      </c>
      <c r="B42" s="31" t="s">
        <v>76</v>
      </c>
      <c r="C42" s="39"/>
      <c r="D42" s="40"/>
      <c r="E42" s="34">
        <f>'17'!F55</f>
        <v>0</v>
      </c>
      <c r="F42" s="32"/>
    </row>
    <row r="43" spans="1:6" s="9" customFormat="1" ht="18" customHeight="1">
      <c r="A43" s="23"/>
      <c r="B43" s="29"/>
      <c r="C43" s="23"/>
      <c r="D43" s="23"/>
      <c r="E43" s="23"/>
      <c r="F43" s="23"/>
    </row>
    <row r="44" spans="1:6" s="9" customFormat="1" ht="15" customHeight="1">
      <c r="A44" s="22">
        <v>1.18</v>
      </c>
      <c r="B44" s="31" t="s">
        <v>72</v>
      </c>
      <c r="C44" s="35"/>
      <c r="D44" s="19"/>
      <c r="E44" s="34">
        <f>'18'!F10</f>
        <v>0</v>
      </c>
      <c r="F44" s="32"/>
    </row>
    <row r="45" spans="1:6" s="9" customFormat="1" ht="16.5" customHeight="1">
      <c r="A45" s="23"/>
      <c r="B45" s="29"/>
      <c r="C45" s="23"/>
      <c r="D45" s="23"/>
      <c r="E45" s="23"/>
      <c r="F45" s="23"/>
    </row>
    <row r="46" spans="1:6" s="9" customFormat="1" ht="15" customHeight="1">
      <c r="A46" s="22">
        <v>1.19</v>
      </c>
      <c r="B46" s="31" t="s">
        <v>74</v>
      </c>
      <c r="C46" s="35"/>
      <c r="D46" s="19"/>
      <c r="E46" s="34">
        <f>'19'!F36</f>
        <v>0</v>
      </c>
      <c r="F46" s="32"/>
    </row>
    <row r="47" spans="1:6" s="9" customFormat="1" ht="16.5" customHeight="1">
      <c r="A47" s="23"/>
      <c r="B47" s="29"/>
      <c r="C47" s="23"/>
      <c r="D47" s="23"/>
      <c r="E47" s="23"/>
      <c r="F47" s="23"/>
    </row>
    <row r="48" spans="1:5" s="9" customFormat="1" ht="15" customHeight="1">
      <c r="A48" s="22">
        <v>1.2</v>
      </c>
      <c r="B48" s="31" t="s">
        <v>75</v>
      </c>
      <c r="C48" s="35"/>
      <c r="D48" s="19"/>
      <c r="E48" s="34">
        <f>'20'!E493:F493</f>
        <v>0</v>
      </c>
    </row>
    <row r="49" spans="1:6" s="9" customFormat="1" ht="16.5" customHeight="1">
      <c r="A49" s="23"/>
      <c r="B49" s="531" t="s">
        <v>52</v>
      </c>
      <c r="C49" s="531"/>
      <c r="D49" s="531"/>
      <c r="E49" s="531"/>
      <c r="F49" s="451">
        <f>SUM(E12:E48)</f>
        <v>0</v>
      </c>
    </row>
    <row r="50" spans="1:6" s="9" customFormat="1" ht="15" customHeight="1">
      <c r="A50" s="17"/>
      <c r="B50" s="17"/>
      <c r="C50" s="17"/>
      <c r="D50" s="17"/>
      <c r="E50" s="17"/>
      <c r="F50" s="17"/>
    </row>
    <row r="51" spans="1:6" s="9" customFormat="1" ht="16.5" customHeight="1">
      <c r="A51" s="13"/>
      <c r="B51" s="530"/>
      <c r="C51" s="530"/>
      <c r="D51" s="14"/>
      <c r="E51" s="38"/>
      <c r="F51" s="15"/>
    </row>
    <row r="52" spans="1:6" ht="12.75" customHeight="1">
      <c r="A52" s="16"/>
      <c r="B52" s="16"/>
      <c r="C52" s="16"/>
      <c r="D52" s="16"/>
      <c r="E52" s="16"/>
      <c r="F52" s="16"/>
    </row>
    <row r="53" spans="1:6" ht="12.75" customHeight="1">
      <c r="A53" s="16"/>
      <c r="B53" s="16"/>
      <c r="C53" s="16"/>
      <c r="D53" s="16"/>
      <c r="E53" s="16"/>
      <c r="F53" s="16"/>
    </row>
    <row r="54" spans="1:6" ht="45.75" customHeight="1">
      <c r="A54" s="16"/>
      <c r="B54" s="16"/>
      <c r="C54" s="16"/>
      <c r="D54" s="16"/>
      <c r="E54" s="16"/>
      <c r="F54" s="16"/>
    </row>
    <row r="55" spans="1:6" ht="12" customHeight="1">
      <c r="A55" s="16"/>
      <c r="B55" s="16"/>
      <c r="C55" s="16"/>
      <c r="D55" s="16"/>
      <c r="E55" s="16"/>
      <c r="F55" s="16"/>
    </row>
    <row r="56" spans="1:6" ht="34.5" customHeight="1">
      <c r="A56" s="16"/>
      <c r="B56" s="16"/>
      <c r="C56" s="16"/>
      <c r="D56" s="16"/>
      <c r="E56" s="16"/>
      <c r="F56" s="16"/>
    </row>
    <row r="57" spans="1:6" ht="12.75" customHeight="1">
      <c r="A57" s="16"/>
      <c r="B57" s="16"/>
      <c r="C57" s="16"/>
      <c r="D57" s="16"/>
      <c r="E57" s="16"/>
      <c r="F57" s="16"/>
    </row>
    <row r="58" spans="1:6" ht="33.75" customHeight="1">
      <c r="A58" s="16"/>
      <c r="B58" s="16"/>
      <c r="C58" s="16"/>
      <c r="D58" s="16"/>
      <c r="E58" s="16"/>
      <c r="F58" s="16"/>
    </row>
    <row r="59" spans="1:6" ht="13.5" customHeight="1">
      <c r="A59" s="16"/>
      <c r="B59" s="16"/>
      <c r="C59" s="16"/>
      <c r="D59" s="16"/>
      <c r="E59" s="16"/>
      <c r="F59" s="16"/>
    </row>
    <row r="60" spans="1:6" ht="31.5" customHeight="1">
      <c r="A60" s="16"/>
      <c r="B60" s="16"/>
      <c r="C60" s="16"/>
      <c r="D60" s="16"/>
      <c r="E60" s="16"/>
      <c r="F60" s="16"/>
    </row>
    <row r="61" spans="1:6" ht="12.75" customHeight="1">
      <c r="A61" s="16"/>
      <c r="B61" s="16"/>
      <c r="C61" s="16"/>
      <c r="D61" s="16"/>
      <c r="E61" s="16"/>
      <c r="F61" s="16"/>
    </row>
    <row r="62" spans="1:6" ht="18.75" customHeight="1">
      <c r="A62" s="16"/>
      <c r="B62" s="16"/>
      <c r="C62" s="16"/>
      <c r="D62" s="16"/>
      <c r="E62" s="16"/>
      <c r="F62" s="16"/>
    </row>
    <row r="63" spans="1:6" ht="13.5" customHeight="1">
      <c r="A63" s="16"/>
      <c r="B63" s="16"/>
      <c r="C63" s="16"/>
      <c r="D63" s="16"/>
      <c r="E63" s="16"/>
      <c r="F63" s="16"/>
    </row>
    <row r="64" spans="1:6" ht="45.75" customHeight="1">
      <c r="A64" s="16"/>
      <c r="B64" s="16"/>
      <c r="C64" s="16"/>
      <c r="D64" s="16"/>
      <c r="E64" s="16"/>
      <c r="F64" s="16"/>
    </row>
    <row r="65" spans="1:6" s="5" customFormat="1" ht="14.25" customHeight="1">
      <c r="A65" s="16"/>
      <c r="B65" s="16"/>
      <c r="C65" s="16"/>
      <c r="D65" s="16"/>
      <c r="E65" s="16"/>
      <c r="F65" s="16"/>
    </row>
    <row r="66" spans="1:6" s="5" customFormat="1" ht="14.25" customHeight="1">
      <c r="A66" s="16"/>
      <c r="B66" s="16"/>
      <c r="C66" s="16"/>
      <c r="D66" s="16"/>
      <c r="E66" s="16"/>
      <c r="F66" s="16"/>
    </row>
    <row r="67" spans="1:6" s="5" customFormat="1" ht="14.25" customHeight="1">
      <c r="A67" s="16"/>
      <c r="B67" s="16"/>
      <c r="C67" s="16"/>
      <c r="D67" s="16"/>
      <c r="E67" s="16"/>
      <c r="F67" s="16"/>
    </row>
    <row r="68" spans="1:6" ht="18.75" customHeight="1">
      <c r="A68" s="16"/>
      <c r="B68" s="16"/>
      <c r="C68" s="16"/>
      <c r="D68" s="16"/>
      <c r="E68" s="16"/>
      <c r="F68" s="16"/>
    </row>
    <row r="69" spans="1:6" ht="12" customHeight="1">
      <c r="A69" s="16"/>
      <c r="B69" s="16"/>
      <c r="C69" s="16"/>
      <c r="D69" s="16"/>
      <c r="E69" s="16"/>
      <c r="F69" s="16"/>
    </row>
    <row r="70" spans="1:6" ht="15.75" customHeight="1">
      <c r="A70" s="16"/>
      <c r="B70" s="16"/>
      <c r="C70" s="16"/>
      <c r="D70" s="16"/>
      <c r="E70" s="16"/>
      <c r="F70" s="16"/>
    </row>
    <row r="71" spans="1:6" ht="12" customHeight="1">
      <c r="A71" s="16"/>
      <c r="B71" s="16"/>
      <c r="C71" s="16"/>
      <c r="D71" s="16"/>
      <c r="E71" s="16"/>
      <c r="F71" s="16"/>
    </row>
    <row r="72" spans="1:6" ht="18" customHeight="1">
      <c r="A72" s="16"/>
      <c r="B72" s="16"/>
      <c r="C72" s="16"/>
      <c r="D72" s="16"/>
      <c r="E72" s="16"/>
      <c r="F72" s="16"/>
    </row>
    <row r="73" spans="1:6" ht="11.25" customHeight="1">
      <c r="A73" s="16"/>
      <c r="B73" s="16"/>
      <c r="C73" s="16"/>
      <c r="D73" s="16"/>
      <c r="E73" s="16"/>
      <c r="F73" s="16"/>
    </row>
    <row r="74" spans="1:6" ht="18" customHeight="1">
      <c r="A74" s="16"/>
      <c r="B74" s="16"/>
      <c r="C74" s="16"/>
      <c r="D74" s="16"/>
      <c r="E74" s="16"/>
      <c r="F74" s="16"/>
    </row>
    <row r="75" spans="1:6" ht="13.5" customHeight="1">
      <c r="A75" s="16"/>
      <c r="B75" s="16"/>
      <c r="C75" s="16"/>
      <c r="D75" s="16"/>
      <c r="E75" s="16"/>
      <c r="F75" s="16"/>
    </row>
    <row r="76" spans="1:6" ht="12.75" customHeight="1">
      <c r="A76" s="16"/>
      <c r="B76" s="16"/>
      <c r="C76" s="16"/>
      <c r="D76" s="16"/>
      <c r="E76" s="16"/>
      <c r="F76" s="16"/>
    </row>
    <row r="77" spans="1:6" ht="15.75" customHeight="1">
      <c r="A77" s="16"/>
      <c r="B77" s="16"/>
      <c r="C77" s="16"/>
      <c r="D77" s="16"/>
      <c r="E77" s="16"/>
      <c r="F77" s="16"/>
    </row>
    <row r="78" spans="1:6" ht="15.75" customHeight="1">
      <c r="A78" s="16"/>
      <c r="B78" s="16"/>
      <c r="C78" s="16"/>
      <c r="D78" s="16"/>
      <c r="E78" s="16"/>
      <c r="F78" s="16"/>
    </row>
    <row r="79" spans="1:6" ht="12" customHeight="1">
      <c r="A79" s="16"/>
      <c r="B79" s="16"/>
      <c r="C79" s="16"/>
      <c r="D79" s="16"/>
      <c r="E79" s="16"/>
      <c r="F79" s="16"/>
    </row>
    <row r="80" spans="1:6" ht="12" customHeight="1">
      <c r="A80" s="16"/>
      <c r="B80" s="16"/>
      <c r="C80" s="16"/>
      <c r="D80" s="16"/>
      <c r="E80" s="16"/>
      <c r="F80" s="16"/>
    </row>
    <row r="81" spans="1:7" ht="18.75" customHeight="1">
      <c r="A81" s="16"/>
      <c r="B81" s="16"/>
      <c r="C81" s="16"/>
      <c r="D81" s="16"/>
      <c r="E81" s="16"/>
      <c r="F81" s="16"/>
      <c r="G81" s="30"/>
    </row>
    <row r="82" spans="1:7" ht="22.5" customHeight="1">
      <c r="A82" s="16"/>
      <c r="B82" s="16"/>
      <c r="C82" s="16"/>
      <c r="D82" s="16"/>
      <c r="E82" s="16"/>
      <c r="F82" s="16"/>
      <c r="G82" s="30"/>
    </row>
    <row r="83" spans="1:6" ht="12" customHeight="1">
      <c r="A83" s="16"/>
      <c r="B83" s="16"/>
      <c r="C83" s="16"/>
      <c r="D83" s="16"/>
      <c r="E83" s="16"/>
      <c r="F83" s="16"/>
    </row>
    <row r="84" spans="1:7" ht="19.5" customHeight="1">
      <c r="A84" s="16"/>
      <c r="B84" s="16"/>
      <c r="C84" s="16"/>
      <c r="D84" s="16"/>
      <c r="E84" s="16"/>
      <c r="F84" s="16"/>
      <c r="G84" s="30"/>
    </row>
    <row r="85" spans="1:6" ht="12" customHeight="1">
      <c r="A85" s="16"/>
      <c r="B85" s="16"/>
      <c r="C85" s="16"/>
      <c r="D85" s="16"/>
      <c r="E85" s="16"/>
      <c r="F85" s="16"/>
    </row>
    <row r="86" spans="1:6" ht="33" customHeight="1">
      <c r="A86" s="16"/>
      <c r="B86" s="16"/>
      <c r="C86" s="16"/>
      <c r="D86" s="16"/>
      <c r="E86" s="16"/>
      <c r="F86" s="16"/>
    </row>
    <row r="87" spans="1:6" ht="15.75" customHeight="1">
      <c r="A87" s="16"/>
      <c r="B87" s="16"/>
      <c r="C87" s="16"/>
      <c r="D87" s="16"/>
      <c r="E87" s="16"/>
      <c r="F87" s="16"/>
    </row>
    <row r="88" spans="1:6" ht="15.75" customHeight="1">
      <c r="A88" s="16"/>
      <c r="B88" s="16"/>
      <c r="C88" s="16"/>
      <c r="D88" s="16"/>
      <c r="E88" s="16"/>
      <c r="F88" s="16"/>
    </row>
    <row r="89" spans="1:6" ht="17.25" customHeight="1">
      <c r="A89" s="16"/>
      <c r="B89" s="16"/>
      <c r="C89" s="16"/>
      <c r="D89" s="16"/>
      <c r="E89" s="16"/>
      <c r="F89" s="16"/>
    </row>
    <row r="90" spans="1:6" ht="12.75" customHeight="1">
      <c r="A90" s="16"/>
      <c r="B90" s="16"/>
      <c r="C90" s="16"/>
      <c r="D90" s="16"/>
      <c r="E90" s="16"/>
      <c r="F90" s="16"/>
    </row>
    <row r="91" spans="1:6" ht="15.75" customHeight="1">
      <c r="A91" s="16"/>
      <c r="B91" s="16"/>
      <c r="C91" s="16"/>
      <c r="D91" s="16"/>
      <c r="E91" s="16"/>
      <c r="F91" s="16"/>
    </row>
    <row r="92" spans="1:6" ht="15.75" customHeight="1">
      <c r="A92" s="16"/>
      <c r="B92" s="16"/>
      <c r="C92" s="16"/>
      <c r="D92" s="16"/>
      <c r="E92" s="16"/>
      <c r="F92" s="16"/>
    </row>
    <row r="93" spans="1:6" ht="16.5" customHeight="1">
      <c r="A93" s="16"/>
      <c r="B93" s="16"/>
      <c r="C93" s="16"/>
      <c r="D93" s="16"/>
      <c r="E93" s="16"/>
      <c r="F93" s="16"/>
    </row>
    <row r="94" spans="1:6" ht="17.25" customHeight="1">
      <c r="A94" s="16"/>
      <c r="B94" s="16"/>
      <c r="C94" s="16"/>
      <c r="D94" s="16"/>
      <c r="E94" s="16"/>
      <c r="F94" s="16"/>
    </row>
    <row r="95" spans="1:6" ht="15" customHeight="1">
      <c r="A95" s="16"/>
      <c r="B95" s="16"/>
      <c r="C95" s="16"/>
      <c r="D95" s="16"/>
      <c r="E95" s="16"/>
      <c r="F95" s="16"/>
    </row>
    <row r="96" spans="1:6" ht="15" customHeight="1">
      <c r="A96" s="16"/>
      <c r="B96" s="16"/>
      <c r="C96" s="16"/>
      <c r="D96" s="16"/>
      <c r="E96" s="16"/>
      <c r="F96" s="16"/>
    </row>
    <row r="97" spans="1:6" ht="15" customHeight="1">
      <c r="A97" s="16"/>
      <c r="B97" s="16"/>
      <c r="C97" s="16"/>
      <c r="D97" s="16"/>
      <c r="E97" s="16"/>
      <c r="F97" s="16"/>
    </row>
    <row r="98" spans="1:6" ht="15" customHeight="1">
      <c r="A98" s="16"/>
      <c r="B98" s="16"/>
      <c r="C98" s="16"/>
      <c r="D98" s="16"/>
      <c r="E98" s="16"/>
      <c r="F98" s="16"/>
    </row>
    <row r="99" spans="2:6" ht="15" customHeight="1">
      <c r="B99" s="24"/>
      <c r="C99" s="24"/>
      <c r="D99" s="24"/>
      <c r="E99" s="24"/>
      <c r="F99" s="24"/>
    </row>
    <row r="100" ht="15" customHeight="1"/>
    <row r="101" spans="4:5" ht="20.25" customHeight="1">
      <c r="D101" s="24"/>
      <c r="E101" s="24"/>
    </row>
    <row r="102" spans="1:6" ht="15" customHeight="1">
      <c r="A102" s="16"/>
      <c r="B102" s="16"/>
      <c r="C102" s="16"/>
      <c r="D102" s="16"/>
      <c r="E102" s="16"/>
      <c r="F102" s="16"/>
    </row>
    <row r="103" spans="1:6" ht="15" customHeight="1">
      <c r="A103" s="16"/>
      <c r="B103" s="16"/>
      <c r="C103" s="16"/>
      <c r="D103" s="16"/>
      <c r="E103" s="16"/>
      <c r="F103" s="16"/>
    </row>
    <row r="104" spans="1:6" ht="15" customHeight="1">
      <c r="A104" s="16"/>
      <c r="B104" s="16"/>
      <c r="C104" s="16"/>
      <c r="D104" s="16"/>
      <c r="E104" s="16"/>
      <c r="F104" s="16"/>
    </row>
    <row r="105" spans="1:6" ht="15" customHeight="1">
      <c r="A105" s="16"/>
      <c r="B105" s="16"/>
      <c r="C105" s="16"/>
      <c r="D105" s="16"/>
      <c r="E105" s="16"/>
      <c r="F105" s="16"/>
    </row>
    <row r="106" spans="1:6" ht="15" customHeight="1">
      <c r="A106" s="16"/>
      <c r="B106" s="16"/>
      <c r="C106" s="16"/>
      <c r="D106" s="16"/>
      <c r="E106" s="16"/>
      <c r="F106" s="16"/>
    </row>
    <row r="107" spans="1:6" ht="15" customHeight="1">
      <c r="A107" s="16"/>
      <c r="B107" s="16"/>
      <c r="C107" s="16"/>
      <c r="D107" s="16"/>
      <c r="E107" s="16"/>
      <c r="F107" s="16"/>
    </row>
    <row r="108" spans="1:6" ht="11.25" customHeight="1">
      <c r="A108" s="16"/>
      <c r="B108" s="16"/>
      <c r="C108" s="16"/>
      <c r="D108" s="16"/>
      <c r="E108" s="16"/>
      <c r="F108" s="16"/>
    </row>
    <row r="109" spans="1:6" ht="15" customHeight="1">
      <c r="A109" s="16"/>
      <c r="B109" s="16"/>
      <c r="C109" s="16"/>
      <c r="D109" s="16"/>
      <c r="E109" s="16"/>
      <c r="F109" s="16"/>
    </row>
    <row r="110" spans="1:6" ht="11.25" customHeight="1">
      <c r="A110" s="16"/>
      <c r="B110" s="16"/>
      <c r="C110" s="16"/>
      <c r="D110" s="16"/>
      <c r="E110" s="16"/>
      <c r="F110" s="16"/>
    </row>
    <row r="111" spans="1:6" ht="15.75" customHeight="1">
      <c r="A111" s="16"/>
      <c r="B111" s="16"/>
      <c r="C111" s="16"/>
      <c r="D111" s="16"/>
      <c r="E111" s="16"/>
      <c r="F111" s="16"/>
    </row>
    <row r="112" spans="1:6" ht="11.25" customHeight="1">
      <c r="A112" s="16"/>
      <c r="B112" s="16"/>
      <c r="C112" s="16"/>
      <c r="D112" s="16"/>
      <c r="E112" s="16"/>
      <c r="F112" s="16"/>
    </row>
    <row r="113" spans="1:6" ht="11.25" customHeight="1">
      <c r="A113" s="16"/>
      <c r="B113" s="16"/>
      <c r="C113" s="16"/>
      <c r="D113" s="16"/>
      <c r="E113" s="16"/>
      <c r="F113" s="16"/>
    </row>
    <row r="114" spans="1:6" ht="15.75" customHeight="1">
      <c r="A114" s="16"/>
      <c r="B114" s="16"/>
      <c r="C114" s="16"/>
      <c r="D114" s="16"/>
      <c r="E114" s="16"/>
      <c r="F114" s="16"/>
    </row>
    <row r="115" spans="1:6" ht="11.25" customHeight="1">
      <c r="A115" s="16"/>
      <c r="B115" s="16"/>
      <c r="C115" s="16"/>
      <c r="D115" s="16"/>
      <c r="E115" s="16"/>
      <c r="F115" s="16"/>
    </row>
    <row r="116" spans="1:6" ht="15" customHeight="1">
      <c r="A116" s="16"/>
      <c r="B116" s="16"/>
      <c r="C116" s="16"/>
      <c r="D116" s="16"/>
      <c r="E116" s="16"/>
      <c r="F116" s="16"/>
    </row>
    <row r="117" spans="1:6" ht="11.25" customHeight="1">
      <c r="A117" s="16"/>
      <c r="B117" s="16"/>
      <c r="C117" s="16"/>
      <c r="D117" s="16"/>
      <c r="E117" s="16"/>
      <c r="F117" s="16"/>
    </row>
    <row r="118" spans="1:6" ht="15" customHeight="1">
      <c r="A118" s="16"/>
      <c r="B118" s="16"/>
      <c r="C118" s="16"/>
      <c r="D118" s="16"/>
      <c r="E118" s="16"/>
      <c r="F118" s="16"/>
    </row>
    <row r="119" spans="1:6" ht="11.25" customHeight="1">
      <c r="A119" s="16"/>
      <c r="B119" s="16"/>
      <c r="C119" s="16"/>
      <c r="D119" s="16"/>
      <c r="E119" s="16"/>
      <c r="F119" s="16"/>
    </row>
    <row r="120" spans="1:6" ht="15" customHeight="1">
      <c r="A120" s="16"/>
      <c r="B120" s="16"/>
      <c r="C120" s="16"/>
      <c r="D120" s="16"/>
      <c r="E120" s="16"/>
      <c r="F120" s="16"/>
    </row>
    <row r="121" spans="1:6" ht="11.25" customHeight="1">
      <c r="A121" s="16"/>
      <c r="B121" s="16"/>
      <c r="C121" s="16"/>
      <c r="D121" s="16"/>
      <c r="E121" s="16"/>
      <c r="F121" s="16"/>
    </row>
    <row r="122" spans="1:6" ht="15" customHeight="1">
      <c r="A122" s="16"/>
      <c r="B122" s="16"/>
      <c r="C122" s="16"/>
      <c r="D122" s="16"/>
      <c r="E122" s="16"/>
      <c r="F122" s="16"/>
    </row>
    <row r="123" spans="1:6" ht="11.25" customHeight="1">
      <c r="A123" s="16"/>
      <c r="B123" s="16"/>
      <c r="C123" s="16"/>
      <c r="D123" s="16"/>
      <c r="E123" s="16"/>
      <c r="F123" s="16"/>
    </row>
    <row r="124" spans="1:6" ht="15" customHeight="1">
      <c r="A124" s="16"/>
      <c r="B124" s="16"/>
      <c r="C124" s="16"/>
      <c r="D124" s="16"/>
      <c r="E124" s="16"/>
      <c r="F124" s="16"/>
    </row>
    <row r="125" spans="1:6" ht="15" customHeight="1">
      <c r="A125" s="16"/>
      <c r="B125" s="16"/>
      <c r="C125" s="16"/>
      <c r="D125" s="16"/>
      <c r="E125" s="16"/>
      <c r="F125" s="16"/>
    </row>
    <row r="126" spans="1:6" ht="15" customHeight="1">
      <c r="A126" s="16"/>
      <c r="B126" s="16"/>
      <c r="C126" s="16"/>
      <c r="D126" s="16"/>
      <c r="E126" s="16"/>
      <c r="F126" s="16"/>
    </row>
    <row r="127" spans="1:6" ht="15" customHeight="1">
      <c r="A127" s="16"/>
      <c r="B127" s="16"/>
      <c r="C127" s="16"/>
      <c r="D127" s="16"/>
      <c r="E127" s="16"/>
      <c r="F127" s="16"/>
    </row>
    <row r="128" spans="1:6" ht="11.25" customHeight="1">
      <c r="A128" s="16"/>
      <c r="B128" s="16"/>
      <c r="C128" s="16"/>
      <c r="D128" s="16"/>
      <c r="E128" s="16"/>
      <c r="F128" s="16"/>
    </row>
    <row r="129" spans="1:6" ht="15" customHeight="1">
      <c r="A129" s="16"/>
      <c r="B129" s="16"/>
      <c r="C129" s="16"/>
      <c r="D129" s="16"/>
      <c r="E129" s="16"/>
      <c r="F129" s="16"/>
    </row>
    <row r="130" spans="1:6" ht="15" customHeight="1">
      <c r="A130" s="16"/>
      <c r="B130" s="16"/>
      <c r="C130" s="16"/>
      <c r="D130" s="16"/>
      <c r="E130" s="16"/>
      <c r="F130" s="16"/>
    </row>
    <row r="131" spans="1:6" ht="15" customHeight="1">
      <c r="A131" s="16"/>
      <c r="B131" s="16"/>
      <c r="C131" s="16"/>
      <c r="D131" s="16"/>
      <c r="E131" s="16"/>
      <c r="F131" s="16"/>
    </row>
    <row r="132" spans="1:6" ht="15" customHeight="1">
      <c r="A132" s="16"/>
      <c r="B132" s="16"/>
      <c r="C132" s="16"/>
      <c r="D132" s="16"/>
      <c r="E132" s="16"/>
      <c r="F132" s="16"/>
    </row>
    <row r="133" spans="1:6" ht="15" customHeight="1">
      <c r="A133" s="16"/>
      <c r="B133" s="16"/>
      <c r="C133" s="16"/>
      <c r="D133" s="16"/>
      <c r="E133" s="16"/>
      <c r="F133" s="16"/>
    </row>
    <row r="134" spans="1:6" ht="15" customHeight="1">
      <c r="A134" s="16"/>
      <c r="B134" s="16"/>
      <c r="C134" s="16"/>
      <c r="D134" s="16"/>
      <c r="E134" s="16"/>
      <c r="F134" s="16"/>
    </row>
    <row r="135" spans="1:6" ht="33.75" customHeight="1">
      <c r="A135" s="16"/>
      <c r="B135" s="16"/>
      <c r="C135" s="16"/>
      <c r="D135" s="16"/>
      <c r="E135" s="16"/>
      <c r="F135" s="16"/>
    </row>
    <row r="136" spans="1:6" ht="15" customHeight="1">
      <c r="A136" s="16"/>
      <c r="B136" s="16"/>
      <c r="C136" s="16"/>
      <c r="D136" s="16"/>
      <c r="E136" s="16"/>
      <c r="F136" s="16"/>
    </row>
    <row r="137" spans="1:6" ht="15" customHeight="1">
      <c r="A137" s="16"/>
      <c r="B137" s="16"/>
      <c r="C137" s="16"/>
      <c r="D137" s="16"/>
      <c r="E137" s="16"/>
      <c r="F137" s="16"/>
    </row>
    <row r="138" spans="1:6" ht="15" customHeight="1">
      <c r="A138" s="16"/>
      <c r="B138" s="16"/>
      <c r="C138" s="16"/>
      <c r="D138" s="16"/>
      <c r="E138" s="16"/>
      <c r="F138" s="16"/>
    </row>
    <row r="139" spans="1:6" ht="15" customHeight="1">
      <c r="A139" s="16"/>
      <c r="B139" s="16"/>
      <c r="C139" s="16"/>
      <c r="D139" s="16"/>
      <c r="E139" s="16"/>
      <c r="F139" s="16"/>
    </row>
    <row r="140" spans="1:6" ht="15" customHeight="1">
      <c r="A140" s="16"/>
      <c r="B140" s="16"/>
      <c r="C140" s="16"/>
      <c r="D140" s="16"/>
      <c r="E140" s="16"/>
      <c r="F140" s="16"/>
    </row>
    <row r="141" spans="1:6" ht="15" customHeight="1">
      <c r="A141" s="16"/>
      <c r="B141" s="16"/>
      <c r="C141" s="16"/>
      <c r="D141" s="16"/>
      <c r="E141" s="16"/>
      <c r="F141" s="16"/>
    </row>
    <row r="142" spans="1:6" ht="15" customHeight="1">
      <c r="A142" s="16"/>
      <c r="B142" s="16"/>
      <c r="C142" s="16"/>
      <c r="D142" s="16"/>
      <c r="E142" s="16"/>
      <c r="F142" s="16"/>
    </row>
    <row r="143" spans="1:6" ht="15" customHeight="1">
      <c r="A143" s="16"/>
      <c r="B143" s="16"/>
      <c r="C143" s="16"/>
      <c r="D143" s="16"/>
      <c r="E143" s="16"/>
      <c r="F143" s="16"/>
    </row>
    <row r="144" spans="1:6" ht="15" customHeight="1">
      <c r="A144" s="16"/>
      <c r="B144" s="16"/>
      <c r="C144" s="16"/>
      <c r="D144" s="16"/>
      <c r="E144" s="16"/>
      <c r="F144" s="16"/>
    </row>
    <row r="145" spans="1:6" ht="15" customHeight="1">
      <c r="A145" s="16"/>
      <c r="B145" s="16"/>
      <c r="C145" s="16"/>
      <c r="D145" s="16"/>
      <c r="E145" s="16"/>
      <c r="F145" s="16"/>
    </row>
    <row r="146" spans="1:6" ht="15" customHeight="1">
      <c r="A146" s="16"/>
      <c r="B146" s="16"/>
      <c r="C146" s="16"/>
      <c r="D146" s="16"/>
      <c r="E146" s="16"/>
      <c r="F146" s="16"/>
    </row>
    <row r="147" spans="1:6" ht="15" customHeight="1">
      <c r="A147" s="16"/>
      <c r="B147" s="16"/>
      <c r="C147" s="16"/>
      <c r="D147" s="16"/>
      <c r="E147" s="16"/>
      <c r="F147" s="16"/>
    </row>
    <row r="148" spans="1:6" ht="15" customHeight="1">
      <c r="A148" s="16"/>
      <c r="B148" s="16"/>
      <c r="C148" s="16"/>
      <c r="D148" s="16"/>
      <c r="E148" s="16"/>
      <c r="F148" s="16"/>
    </row>
    <row r="149" spans="1:6" ht="15" customHeight="1">
      <c r="A149" s="16"/>
      <c r="B149" s="16"/>
      <c r="C149" s="16"/>
      <c r="D149" s="16"/>
      <c r="E149" s="16"/>
      <c r="F149" s="16"/>
    </row>
    <row r="150" spans="1:6" ht="15" customHeight="1">
      <c r="A150" s="16"/>
      <c r="B150" s="16"/>
      <c r="C150" s="16"/>
      <c r="D150" s="16"/>
      <c r="E150" s="16"/>
      <c r="F150" s="16"/>
    </row>
    <row r="151" spans="1:6" ht="15" customHeight="1">
      <c r="A151" s="16"/>
      <c r="B151" s="16"/>
      <c r="C151" s="16"/>
      <c r="D151" s="16"/>
      <c r="E151" s="16"/>
      <c r="F151" s="16"/>
    </row>
    <row r="152" spans="1:6" ht="15" customHeight="1">
      <c r="A152" s="16"/>
      <c r="B152" s="16"/>
      <c r="C152" s="16"/>
      <c r="D152" s="16"/>
      <c r="E152" s="16"/>
      <c r="F152" s="16"/>
    </row>
    <row r="153" spans="1:6" ht="15" customHeight="1">
      <c r="A153" s="16"/>
      <c r="B153" s="16"/>
      <c r="C153" s="16"/>
      <c r="D153" s="16"/>
      <c r="E153" s="16"/>
      <c r="F153" s="16"/>
    </row>
    <row r="154" spans="1:6" ht="15" customHeight="1">
      <c r="A154" s="16"/>
      <c r="B154" s="16"/>
      <c r="C154" s="16"/>
      <c r="D154" s="16"/>
      <c r="E154" s="16"/>
      <c r="F154" s="16"/>
    </row>
    <row r="155" spans="1:6" ht="15.75" customHeight="1">
      <c r="A155" s="16"/>
      <c r="B155" s="16"/>
      <c r="C155" s="16"/>
      <c r="D155" s="16"/>
      <c r="E155" s="16"/>
      <c r="F155" s="16"/>
    </row>
    <row r="156" spans="2:6" ht="15.75">
      <c r="B156" s="20"/>
      <c r="C156" s="20"/>
      <c r="F156" s="21"/>
    </row>
    <row r="157" spans="2:6" ht="15.75">
      <c r="B157" s="20"/>
      <c r="C157" s="20"/>
      <c r="F157" s="21"/>
    </row>
    <row r="166" ht="15.75" customHeight="1"/>
  </sheetData>
  <sheetProtection/>
  <mergeCells count="5">
    <mergeCell ref="A1:F1"/>
    <mergeCell ref="A2:F4"/>
    <mergeCell ref="A6:D6"/>
    <mergeCell ref="B51:C51"/>
    <mergeCell ref="B49:E49"/>
  </mergeCells>
  <printOptions/>
  <pageMargins left="0.7086614173228347" right="0" top="0.35433070866141736" bottom="0" header="0.35433070866141736" footer="0.1968503937007874"/>
  <pageSetup horizontalDpi="300" verticalDpi="300" orientation="portrait" paperSize="9" scale="90" r:id="rId1"/>
  <headerFooter alignWithMargins="0">
    <oddFooter>&amp;R&amp;P of &amp;N</oddFooter>
  </headerFooter>
  <rowBreaks count="2" manualBreakCount="2">
    <brk id="52" max="5" man="1"/>
    <brk id="83" max="5" man="1"/>
  </rowBreaks>
</worksheet>
</file>

<file path=xl/worksheets/sheet7.xml><?xml version="1.0" encoding="utf-8"?>
<worksheet xmlns="http://schemas.openxmlformats.org/spreadsheetml/2006/main" xmlns:r="http://schemas.openxmlformats.org/officeDocument/2006/relationships">
  <dimension ref="A1:F147"/>
  <sheetViews>
    <sheetView showGridLines="0" tabSelected="1" zoomScalePageLayoutView="0" workbookViewId="0" topLeftCell="A133">
      <selection activeCell="F142" sqref="F142"/>
    </sheetView>
  </sheetViews>
  <sheetFormatPr defaultColWidth="9.140625" defaultRowHeight="12.75"/>
  <cols>
    <col min="1" max="1" width="5.8515625" style="460" customWidth="1"/>
    <col min="2" max="2" width="44.7109375" style="1" customWidth="1"/>
    <col min="3" max="3" width="6.421875" style="7" customWidth="1"/>
    <col min="4" max="4" width="12.8515625" style="6" customWidth="1"/>
    <col min="5" max="5" width="12.140625" style="3" customWidth="1"/>
    <col min="6" max="6" width="17.57421875" style="8" customWidth="1"/>
    <col min="7" max="16384" width="9.140625" style="3" customWidth="1"/>
  </cols>
  <sheetData>
    <row r="1" spans="1:6" s="4" customFormat="1" ht="20.25" customHeight="1">
      <c r="A1" s="536" t="s">
        <v>85</v>
      </c>
      <c r="B1" s="536"/>
      <c r="C1" s="536"/>
      <c r="D1" s="536"/>
      <c r="E1" s="536"/>
      <c r="F1" s="536"/>
    </row>
    <row r="2" spans="1:6" ht="15" customHeight="1">
      <c r="A2" s="462"/>
      <c r="B2" s="79"/>
      <c r="C2" s="80"/>
      <c r="D2" s="77"/>
      <c r="E2" s="78"/>
      <c r="F2" s="81"/>
    </row>
    <row r="3" spans="1:6" s="9" customFormat="1" ht="18" customHeight="1">
      <c r="A3" s="463"/>
      <c r="B3" s="82" t="s">
        <v>86</v>
      </c>
      <c r="C3" s="83" t="s">
        <v>56</v>
      </c>
      <c r="D3" s="84" t="s">
        <v>57</v>
      </c>
      <c r="E3" s="85" t="s">
        <v>87</v>
      </c>
      <c r="F3" s="86" t="s">
        <v>88</v>
      </c>
    </row>
    <row r="4" spans="1:6" s="9" customFormat="1" ht="18.75" customHeight="1">
      <c r="A4" s="464">
        <v>1</v>
      </c>
      <c r="B4" s="87" t="s">
        <v>89</v>
      </c>
      <c r="C4" s="88"/>
      <c r="D4" s="89">
        <v>0</v>
      </c>
      <c r="E4" s="90">
        <v>0</v>
      </c>
      <c r="F4" s="76">
        <v>0</v>
      </c>
    </row>
    <row r="5" spans="1:6" ht="15.75" customHeight="1">
      <c r="A5" s="465"/>
      <c r="B5" s="100"/>
      <c r="C5" s="100"/>
      <c r="D5" s="100"/>
      <c r="E5" s="100"/>
      <c r="F5" s="100"/>
    </row>
    <row r="6" spans="1:6" ht="14.25" customHeight="1">
      <c r="A6" s="465"/>
      <c r="B6" s="100"/>
      <c r="C6" s="100"/>
      <c r="D6" s="101"/>
      <c r="E6" s="100"/>
      <c r="F6" s="100"/>
    </row>
    <row r="7" spans="1:6" ht="16.5" customHeight="1">
      <c r="A7" s="464">
        <v>2</v>
      </c>
      <c r="B7" s="535" t="s">
        <v>95</v>
      </c>
      <c r="C7" s="535"/>
      <c r="D7" s="535"/>
      <c r="E7" s="98"/>
      <c r="F7" s="102"/>
    </row>
    <row r="8" spans="1:6" ht="12" customHeight="1">
      <c r="A8" s="463"/>
      <c r="B8" s="103"/>
      <c r="C8" s="93"/>
      <c r="D8" s="94"/>
      <c r="E8" s="95"/>
      <c r="F8" s="95"/>
    </row>
    <row r="9" spans="1:6" ht="60.75" customHeight="1">
      <c r="A9" s="466">
        <v>2.1</v>
      </c>
      <c r="B9" s="92" t="s">
        <v>96</v>
      </c>
      <c r="C9" s="104" t="s">
        <v>93</v>
      </c>
      <c r="D9" s="105">
        <v>12</v>
      </c>
      <c r="E9" s="106"/>
      <c r="F9" s="107"/>
    </row>
    <row r="10" spans="1:6" ht="12.75" customHeight="1">
      <c r="A10" s="463"/>
      <c r="B10" s="108"/>
      <c r="C10" s="93"/>
      <c r="D10" s="109"/>
      <c r="E10" s="110"/>
      <c r="F10" s="111"/>
    </row>
    <row r="11" spans="1:6" ht="45.75" customHeight="1">
      <c r="A11" s="466">
        <v>2.2</v>
      </c>
      <c r="B11" s="92" t="s">
        <v>97</v>
      </c>
      <c r="C11" s="104" t="s">
        <v>93</v>
      </c>
      <c r="D11" s="105">
        <v>2</v>
      </c>
      <c r="E11" s="106"/>
      <c r="F11" s="107"/>
    </row>
    <row r="12" spans="1:6" ht="13.5" customHeight="1">
      <c r="A12" s="463"/>
      <c r="B12" s="92"/>
      <c r="C12" s="112"/>
      <c r="D12" s="109"/>
      <c r="E12" s="110"/>
      <c r="F12" s="111"/>
    </row>
    <row r="13" spans="1:6" ht="45" customHeight="1">
      <c r="A13" s="466">
        <v>2.3</v>
      </c>
      <c r="B13" s="92" t="s">
        <v>98</v>
      </c>
      <c r="C13" s="104" t="s">
        <v>93</v>
      </c>
      <c r="D13" s="105">
        <v>10</v>
      </c>
      <c r="E13" s="106"/>
      <c r="F13" s="107"/>
    </row>
    <row r="14" spans="1:6" ht="15" customHeight="1">
      <c r="A14" s="463"/>
      <c r="B14" s="92"/>
      <c r="C14" s="112"/>
      <c r="D14" s="109"/>
      <c r="E14" s="110"/>
      <c r="F14" s="111"/>
    </row>
    <row r="15" spans="1:6" ht="61.5" customHeight="1">
      <c r="A15" s="466">
        <v>2.4</v>
      </c>
      <c r="B15" s="92" t="s">
        <v>99</v>
      </c>
      <c r="C15" s="104" t="s">
        <v>100</v>
      </c>
      <c r="D15" s="105">
        <v>18</v>
      </c>
      <c r="E15" s="106"/>
      <c r="F15" s="107"/>
    </row>
    <row r="16" spans="1:6" ht="18" customHeight="1">
      <c r="A16" s="463"/>
      <c r="B16" s="92"/>
      <c r="C16" s="113"/>
      <c r="D16" s="109"/>
      <c r="E16" s="110"/>
      <c r="F16" s="111"/>
    </row>
    <row r="17" spans="1:6" ht="66.75" customHeight="1">
      <c r="A17" s="466">
        <v>2.5</v>
      </c>
      <c r="B17" s="92" t="s">
        <v>101</v>
      </c>
      <c r="C17" s="104" t="s">
        <v>100</v>
      </c>
      <c r="D17" s="105">
        <v>5</v>
      </c>
      <c r="E17" s="106"/>
      <c r="F17" s="107"/>
    </row>
    <row r="18" spans="1:6" s="9" customFormat="1" ht="13.5" customHeight="1">
      <c r="A18" s="463"/>
      <c r="B18" s="92"/>
      <c r="C18" s="114"/>
      <c r="D18" s="115"/>
      <c r="E18" s="110"/>
      <c r="F18" s="111"/>
    </row>
    <row r="19" spans="1:6" s="9" customFormat="1" ht="31.5" customHeight="1">
      <c r="A19" s="466">
        <v>2.6</v>
      </c>
      <c r="B19" s="92" t="s">
        <v>102</v>
      </c>
      <c r="C19" s="104" t="s">
        <v>100</v>
      </c>
      <c r="D19" s="105">
        <v>18</v>
      </c>
      <c r="E19" s="106"/>
      <c r="F19" s="107"/>
    </row>
    <row r="20" spans="1:6" s="9" customFormat="1" ht="13.5" customHeight="1">
      <c r="A20" s="463"/>
      <c r="B20" s="116"/>
      <c r="C20" s="112"/>
      <c r="D20" s="94"/>
      <c r="E20" s="95"/>
      <c r="F20" s="95"/>
    </row>
    <row r="21" spans="1:6" s="9" customFormat="1" ht="16.5" customHeight="1">
      <c r="A21" s="463"/>
      <c r="B21" s="117"/>
      <c r="C21" s="112"/>
      <c r="D21" s="94"/>
      <c r="E21" s="95"/>
      <c r="F21" s="95"/>
    </row>
    <row r="22" spans="1:6" s="9" customFormat="1" ht="15.75" customHeight="1">
      <c r="A22" s="467"/>
      <c r="B22" s="534" t="s">
        <v>103</v>
      </c>
      <c r="C22" s="534"/>
      <c r="D22" s="97"/>
      <c r="E22" s="98"/>
      <c r="F22" s="99">
        <f>SUM(F9,F11,F13,F15,F17,F19)</f>
        <v>0</v>
      </c>
    </row>
    <row r="23" spans="1:6" ht="15" customHeight="1">
      <c r="A23" s="463"/>
      <c r="B23" s="116"/>
      <c r="C23" s="112"/>
      <c r="D23" s="94"/>
      <c r="E23" s="95"/>
      <c r="F23" s="95"/>
    </row>
    <row r="24" spans="1:6" ht="12" customHeight="1">
      <c r="A24" s="463"/>
      <c r="B24" s="118"/>
      <c r="C24" s="112"/>
      <c r="D24" s="94"/>
      <c r="E24" s="95"/>
      <c r="F24" s="95"/>
    </row>
    <row r="25" spans="1:6" ht="17.25" customHeight="1">
      <c r="A25" s="464">
        <v>3</v>
      </c>
      <c r="B25" s="535" t="s">
        <v>104</v>
      </c>
      <c r="C25" s="535"/>
      <c r="D25" s="535"/>
      <c r="E25" s="98"/>
      <c r="F25" s="102"/>
    </row>
    <row r="26" spans="1:6" ht="12.75" customHeight="1">
      <c r="A26" s="463"/>
      <c r="B26" s="94"/>
      <c r="C26" s="94"/>
      <c r="D26" s="94"/>
      <c r="E26" s="95"/>
      <c r="F26" s="95"/>
    </row>
    <row r="27" spans="1:6" ht="63" customHeight="1">
      <c r="A27" s="466">
        <v>3.1</v>
      </c>
      <c r="B27" s="92" t="s">
        <v>105</v>
      </c>
      <c r="C27" s="104" t="s">
        <v>93</v>
      </c>
      <c r="D27" s="105">
        <v>12</v>
      </c>
      <c r="E27" s="105"/>
      <c r="F27" s="107"/>
    </row>
    <row r="28" spans="1:6" ht="14.25" customHeight="1">
      <c r="A28" s="463"/>
      <c r="B28" s="92"/>
      <c r="C28" s="113"/>
      <c r="D28" s="109"/>
      <c r="E28" s="111"/>
      <c r="F28" s="111"/>
    </row>
    <row r="29" spans="1:6" ht="45.75" customHeight="1">
      <c r="A29" s="466">
        <v>3.2</v>
      </c>
      <c r="B29" s="92" t="s">
        <v>106</v>
      </c>
      <c r="C29" s="104" t="s">
        <v>107</v>
      </c>
      <c r="D29" s="105">
        <v>5</v>
      </c>
      <c r="E29" s="105"/>
      <c r="F29" s="107"/>
    </row>
    <row r="30" spans="1:6" ht="14.25" customHeight="1">
      <c r="A30" s="463"/>
      <c r="B30" s="92"/>
      <c r="C30" s="113"/>
      <c r="D30" s="109"/>
      <c r="E30" s="111"/>
      <c r="F30" s="111"/>
    </row>
    <row r="31" spans="1:6" ht="46.5" customHeight="1">
      <c r="A31" s="466">
        <v>3.3</v>
      </c>
      <c r="B31" s="92" t="s">
        <v>108</v>
      </c>
      <c r="C31" s="104" t="s">
        <v>93</v>
      </c>
      <c r="D31" s="105">
        <v>3</v>
      </c>
      <c r="E31" s="105"/>
      <c r="F31" s="107"/>
    </row>
    <row r="32" spans="1:6" ht="18" customHeight="1">
      <c r="A32" s="463"/>
      <c r="B32" s="92"/>
      <c r="C32" s="113"/>
      <c r="D32" s="109"/>
      <c r="E32" s="111"/>
      <c r="F32" s="111"/>
    </row>
    <row r="33" spans="1:6" ht="32.25" customHeight="1">
      <c r="A33" s="466">
        <v>3.4</v>
      </c>
      <c r="B33" s="92" t="s">
        <v>109</v>
      </c>
      <c r="C33" s="104" t="s">
        <v>93</v>
      </c>
      <c r="D33" s="105">
        <v>9</v>
      </c>
      <c r="E33" s="111"/>
      <c r="F33" s="107"/>
    </row>
    <row r="34" spans="1:6" ht="13.5" customHeight="1">
      <c r="A34" s="463"/>
      <c r="B34" s="119"/>
      <c r="C34" s="120"/>
      <c r="D34" s="109"/>
      <c r="E34" s="111"/>
      <c r="F34" s="111"/>
    </row>
    <row r="35" spans="1:6" ht="60" customHeight="1">
      <c r="A35" s="466">
        <v>3.5</v>
      </c>
      <c r="B35" s="92" t="s">
        <v>110</v>
      </c>
      <c r="C35" s="104" t="s">
        <v>100</v>
      </c>
      <c r="D35" s="105">
        <v>30</v>
      </c>
      <c r="E35" s="111"/>
      <c r="F35" s="107"/>
    </row>
    <row r="36" spans="1:6" s="5" customFormat="1" ht="18" customHeight="1">
      <c r="A36" s="468"/>
      <c r="B36" s="121"/>
      <c r="C36" s="88"/>
      <c r="D36" s="122"/>
      <c r="E36" s="123"/>
      <c r="F36" s="124"/>
    </row>
    <row r="37" spans="1:6" ht="63.75" customHeight="1">
      <c r="A37" s="466">
        <v>3.6</v>
      </c>
      <c r="B37" s="92" t="s">
        <v>111</v>
      </c>
      <c r="C37" s="104" t="s">
        <v>100</v>
      </c>
      <c r="D37" s="105">
        <v>5</v>
      </c>
      <c r="E37" s="105"/>
      <c r="F37" s="107"/>
    </row>
    <row r="38" spans="1:6" ht="15">
      <c r="A38" s="466"/>
      <c r="B38" s="92"/>
      <c r="C38" s="125"/>
      <c r="D38" s="126"/>
      <c r="E38" s="127"/>
      <c r="F38" s="111"/>
    </row>
    <row r="39" spans="1:6" ht="60.75" customHeight="1">
      <c r="A39" s="466">
        <v>3.7</v>
      </c>
      <c r="B39" s="92" t="s">
        <v>112</v>
      </c>
      <c r="C39" s="104" t="s">
        <v>100</v>
      </c>
      <c r="D39" s="105">
        <v>4</v>
      </c>
      <c r="E39" s="105"/>
      <c r="F39" s="107"/>
    </row>
    <row r="40" spans="1:6" ht="15">
      <c r="A40" s="466"/>
      <c r="B40" s="92"/>
      <c r="C40" s="125"/>
      <c r="D40" s="126"/>
      <c r="E40" s="127"/>
      <c r="F40" s="111"/>
    </row>
    <row r="41" spans="1:6" ht="15">
      <c r="A41" s="466">
        <v>3.8</v>
      </c>
      <c r="B41" s="92" t="s">
        <v>113</v>
      </c>
      <c r="C41" s="125" t="s">
        <v>100</v>
      </c>
      <c r="D41" s="126">
        <v>14</v>
      </c>
      <c r="E41" s="107"/>
      <c r="F41" s="107"/>
    </row>
    <row r="42" spans="1:6" ht="15">
      <c r="A42" s="466"/>
      <c r="B42" s="92"/>
      <c r="C42" s="125"/>
      <c r="D42" s="126"/>
      <c r="E42" s="78"/>
      <c r="F42" s="81"/>
    </row>
    <row r="43" spans="1:6" ht="12.75" customHeight="1">
      <c r="A43" s="462"/>
      <c r="B43" s="79"/>
      <c r="C43" s="80"/>
      <c r="D43" s="77"/>
      <c r="E43" s="78"/>
      <c r="F43" s="81"/>
    </row>
    <row r="44" spans="1:6" ht="15.75">
      <c r="A44" s="467"/>
      <c r="B44" s="534" t="s">
        <v>114</v>
      </c>
      <c r="C44" s="534"/>
      <c r="D44" s="97"/>
      <c r="E44" s="98"/>
      <c r="F44" s="99">
        <f>SUM(F27,F29,F31,F33,F35,F37,F39,F41)</f>
        <v>0</v>
      </c>
    </row>
    <row r="45" spans="1:6" ht="15" customHeight="1">
      <c r="A45" s="462"/>
      <c r="B45" s="79"/>
      <c r="C45" s="80"/>
      <c r="D45" s="77"/>
      <c r="E45" s="78"/>
      <c r="F45" s="81"/>
    </row>
    <row r="46" spans="1:6" ht="12.75" customHeight="1">
      <c r="A46" s="462"/>
      <c r="B46" s="79"/>
      <c r="C46" s="80"/>
      <c r="D46" s="77"/>
      <c r="E46" s="78"/>
      <c r="F46" s="81"/>
    </row>
    <row r="47" spans="1:6" ht="18.75" customHeight="1">
      <c r="A47" s="464">
        <v>4</v>
      </c>
      <c r="B47" s="535" t="s">
        <v>115</v>
      </c>
      <c r="C47" s="535"/>
      <c r="D47" s="535"/>
      <c r="E47" s="98"/>
      <c r="F47" s="102"/>
    </row>
    <row r="48" spans="1:6" ht="14.25" customHeight="1">
      <c r="A48" s="462"/>
      <c r="B48" s="79"/>
      <c r="C48" s="80"/>
      <c r="D48" s="77"/>
      <c r="E48" s="78"/>
      <c r="F48" s="81"/>
    </row>
    <row r="49" spans="1:6" ht="74.25" customHeight="1">
      <c r="A49" s="466">
        <v>4.1</v>
      </c>
      <c r="B49" s="92" t="s">
        <v>116</v>
      </c>
      <c r="C49" s="104" t="s">
        <v>93</v>
      </c>
      <c r="D49" s="105">
        <v>9</v>
      </c>
      <c r="E49" s="107"/>
      <c r="F49" s="107"/>
    </row>
    <row r="50" spans="1:6" ht="15">
      <c r="A50" s="462"/>
      <c r="B50" s="128"/>
      <c r="C50" s="104"/>
      <c r="D50" s="129"/>
      <c r="E50" s="107"/>
      <c r="F50" s="107"/>
    </row>
    <row r="51" spans="1:6" ht="44.25" customHeight="1">
      <c r="A51" s="466">
        <v>4.2</v>
      </c>
      <c r="B51" s="92" t="s">
        <v>117</v>
      </c>
      <c r="C51" s="104" t="s">
        <v>93</v>
      </c>
      <c r="D51" s="105">
        <v>3</v>
      </c>
      <c r="E51" s="107"/>
      <c r="F51" s="107"/>
    </row>
    <row r="52" spans="1:6" ht="15">
      <c r="A52" s="462"/>
      <c r="B52" s="128"/>
      <c r="C52" s="104"/>
      <c r="D52" s="129"/>
      <c r="E52" s="107"/>
      <c r="F52" s="107"/>
    </row>
    <row r="53" spans="1:6" ht="30">
      <c r="A53" s="466">
        <v>4.3</v>
      </c>
      <c r="B53" s="92" t="s">
        <v>109</v>
      </c>
      <c r="C53" s="104" t="s">
        <v>93</v>
      </c>
      <c r="D53" s="105">
        <v>6</v>
      </c>
      <c r="E53" s="107"/>
      <c r="F53" s="107"/>
    </row>
    <row r="54" spans="1:6" ht="15">
      <c r="A54" s="462"/>
      <c r="B54" s="128"/>
      <c r="C54" s="104"/>
      <c r="D54" s="130"/>
      <c r="E54" s="107"/>
      <c r="F54" s="107"/>
    </row>
    <row r="55" spans="1:6" ht="63" customHeight="1">
      <c r="A55" s="466">
        <v>4.4</v>
      </c>
      <c r="B55" s="92" t="s">
        <v>409</v>
      </c>
      <c r="C55" s="104" t="s">
        <v>100</v>
      </c>
      <c r="D55" s="105">
        <v>36</v>
      </c>
      <c r="E55" s="107"/>
      <c r="F55" s="107"/>
    </row>
    <row r="56" spans="1:6" ht="15">
      <c r="A56" s="462"/>
      <c r="B56" s="128"/>
      <c r="C56" s="104"/>
      <c r="D56" s="129"/>
      <c r="E56" s="107"/>
      <c r="F56" s="107"/>
    </row>
    <row r="57" spans="1:6" ht="30">
      <c r="A57" s="466">
        <v>4.5</v>
      </c>
      <c r="B57" s="92" t="s">
        <v>118</v>
      </c>
      <c r="C57" s="104" t="s">
        <v>90</v>
      </c>
      <c r="D57" s="131">
        <v>1</v>
      </c>
      <c r="E57" s="107"/>
      <c r="F57" s="107"/>
    </row>
    <row r="58" spans="1:6" ht="15">
      <c r="A58" s="462"/>
      <c r="B58" s="128"/>
      <c r="C58" s="104"/>
      <c r="D58" s="130"/>
      <c r="E58" s="107"/>
      <c r="F58" s="107"/>
    </row>
    <row r="59" spans="1:6" ht="30">
      <c r="A59" s="466">
        <v>4.6</v>
      </c>
      <c r="B59" s="92" t="s">
        <v>119</v>
      </c>
      <c r="C59" s="104" t="s">
        <v>90</v>
      </c>
      <c r="D59" s="131">
        <v>1</v>
      </c>
      <c r="E59" s="107"/>
      <c r="F59" s="107"/>
    </row>
    <row r="60" spans="1:6" ht="15">
      <c r="A60" s="462"/>
      <c r="B60" s="128"/>
      <c r="C60" s="80"/>
      <c r="D60" s="132"/>
      <c r="E60" s="107"/>
      <c r="F60" s="107"/>
    </row>
    <row r="61" spans="1:6" ht="30">
      <c r="A61" s="469">
        <v>4.7</v>
      </c>
      <c r="B61" s="92" t="s">
        <v>120</v>
      </c>
      <c r="C61" s="93" t="s">
        <v>121</v>
      </c>
      <c r="D61" s="134">
        <v>1</v>
      </c>
      <c r="E61" s="107"/>
      <c r="F61" s="107"/>
    </row>
    <row r="62" spans="1:6" ht="12.75" customHeight="1">
      <c r="A62" s="462"/>
      <c r="B62" s="128"/>
      <c r="C62" s="80"/>
      <c r="D62" s="77"/>
      <c r="E62" s="107"/>
      <c r="F62" s="107"/>
    </row>
    <row r="63" spans="1:6" ht="45.75" customHeight="1">
      <c r="A63" s="466">
        <v>4.9</v>
      </c>
      <c r="B63" s="92" t="s">
        <v>122</v>
      </c>
      <c r="C63" s="104" t="s">
        <v>121</v>
      </c>
      <c r="D63" s="131">
        <v>5</v>
      </c>
      <c r="E63" s="107"/>
      <c r="F63" s="107"/>
    </row>
    <row r="64" spans="1:6" ht="14.25" customHeight="1">
      <c r="A64" s="462"/>
      <c r="B64" s="79"/>
      <c r="C64" s="80"/>
      <c r="D64" s="77"/>
      <c r="E64" s="78"/>
      <c r="F64" s="81"/>
    </row>
    <row r="65" spans="1:6" ht="15.75">
      <c r="A65" s="467"/>
      <c r="B65" s="534" t="s">
        <v>123</v>
      </c>
      <c r="C65" s="534"/>
      <c r="D65" s="97"/>
      <c r="E65" s="98"/>
      <c r="F65" s="99">
        <f>SUM(F49,F51,F53,F55,F57,F59,F61,F63)</f>
        <v>0</v>
      </c>
    </row>
    <row r="66" spans="1:6" ht="14.25" customHeight="1">
      <c r="A66" s="462"/>
      <c r="B66" s="79"/>
      <c r="C66" s="80"/>
      <c r="D66" s="77"/>
      <c r="E66" s="78"/>
      <c r="F66" s="81"/>
    </row>
    <row r="67" spans="1:6" ht="15" customHeight="1">
      <c r="A67" s="462"/>
      <c r="B67" s="79"/>
      <c r="C67" s="80"/>
      <c r="D67" s="77"/>
      <c r="E67" s="78"/>
      <c r="F67" s="81"/>
    </row>
    <row r="68" spans="1:6" ht="17.25" customHeight="1">
      <c r="A68" s="464">
        <v>5</v>
      </c>
      <c r="B68" s="535" t="s">
        <v>124</v>
      </c>
      <c r="C68" s="535"/>
      <c r="D68" s="535"/>
      <c r="E68" s="98"/>
      <c r="F68" s="102"/>
    </row>
    <row r="69" spans="1:6" ht="11.25">
      <c r="A69" s="462"/>
      <c r="B69" s="79"/>
      <c r="C69" s="80"/>
      <c r="D69" s="77"/>
      <c r="E69" s="78"/>
      <c r="F69" s="81"/>
    </row>
    <row r="70" spans="1:6" ht="69.75" customHeight="1">
      <c r="A70" s="470">
        <v>5.1</v>
      </c>
      <c r="B70" s="476" t="s">
        <v>135</v>
      </c>
      <c r="C70" s="477" t="s">
        <v>121</v>
      </c>
      <c r="D70" s="478">
        <v>1</v>
      </c>
      <c r="E70" s="479"/>
      <c r="F70" s="480"/>
    </row>
    <row r="71" spans="1:6" ht="15">
      <c r="A71" s="462"/>
      <c r="B71" s="128"/>
      <c r="C71" s="80"/>
      <c r="D71" s="77"/>
      <c r="E71" s="127"/>
      <c r="F71" s="111"/>
    </row>
    <row r="72" spans="1:6" ht="61.5" customHeight="1">
      <c r="A72" s="466">
        <v>5.2</v>
      </c>
      <c r="B72" s="92" t="s">
        <v>126</v>
      </c>
      <c r="C72" s="104" t="s">
        <v>121</v>
      </c>
      <c r="D72" s="131">
        <v>7</v>
      </c>
      <c r="E72" s="105"/>
      <c r="F72" s="107"/>
    </row>
    <row r="73" spans="1:6" ht="15">
      <c r="A73" s="466"/>
      <c r="B73" s="92"/>
      <c r="C73" s="104"/>
      <c r="D73" s="131"/>
      <c r="E73" s="105"/>
      <c r="F73" s="107"/>
    </row>
    <row r="74" spans="1:6" ht="30" customHeight="1">
      <c r="A74" s="466">
        <v>5.3</v>
      </c>
      <c r="B74" s="92" t="s">
        <v>127</v>
      </c>
      <c r="C74" s="104" t="s">
        <v>100</v>
      </c>
      <c r="D74" s="131">
        <v>130</v>
      </c>
      <c r="E74" s="105"/>
      <c r="F74" s="107"/>
    </row>
    <row r="75" spans="1:6" ht="15">
      <c r="A75" s="466"/>
      <c r="B75" s="92"/>
      <c r="C75" s="104"/>
      <c r="D75" s="131"/>
      <c r="E75" s="105"/>
      <c r="F75" s="107"/>
    </row>
    <row r="76" spans="1:6" ht="48.75" customHeight="1">
      <c r="A76" s="466">
        <v>5.4</v>
      </c>
      <c r="B76" s="92" t="s">
        <v>128</v>
      </c>
      <c r="C76" s="112" t="s">
        <v>107</v>
      </c>
      <c r="D76" s="135">
        <v>292</v>
      </c>
      <c r="E76" s="105"/>
      <c r="F76" s="107"/>
    </row>
    <row r="77" spans="1:6" ht="15">
      <c r="A77" s="466"/>
      <c r="B77" s="92"/>
      <c r="C77" s="112"/>
      <c r="D77" s="135"/>
      <c r="E77" s="105"/>
      <c r="F77" s="107"/>
    </row>
    <row r="78" spans="1:6" ht="45">
      <c r="A78" s="466">
        <v>5.5</v>
      </c>
      <c r="B78" s="92" t="s">
        <v>129</v>
      </c>
      <c r="C78" s="112" t="s">
        <v>121</v>
      </c>
      <c r="D78" s="135">
        <v>1</v>
      </c>
      <c r="E78" s="105"/>
      <c r="F78" s="107"/>
    </row>
    <row r="79" spans="1:6" ht="15">
      <c r="A79" s="466"/>
      <c r="B79" s="92"/>
      <c r="C79" s="112"/>
      <c r="D79" s="135"/>
      <c r="E79" s="105"/>
      <c r="F79" s="107"/>
    </row>
    <row r="80" spans="1:6" ht="30">
      <c r="A80" s="466">
        <v>5.6</v>
      </c>
      <c r="B80" s="92" t="s">
        <v>143</v>
      </c>
      <c r="C80" s="93" t="s">
        <v>144</v>
      </c>
      <c r="D80" s="136">
        <v>52</v>
      </c>
      <c r="E80" s="105"/>
      <c r="F80" s="107"/>
    </row>
    <row r="81" spans="1:6" ht="15">
      <c r="A81" s="466"/>
      <c r="B81" s="92"/>
      <c r="C81" s="112"/>
      <c r="D81" s="135"/>
      <c r="E81" s="105"/>
      <c r="F81" s="107"/>
    </row>
    <row r="82" spans="1:6" ht="47.25" customHeight="1">
      <c r="A82" s="466" t="s">
        <v>133</v>
      </c>
      <c r="B82" s="92" t="s">
        <v>145</v>
      </c>
      <c r="C82" s="112" t="s">
        <v>121</v>
      </c>
      <c r="D82" s="135">
        <v>2</v>
      </c>
      <c r="E82" s="105"/>
      <c r="F82" s="107"/>
    </row>
    <row r="83" spans="1:6" ht="15">
      <c r="A83" s="466"/>
      <c r="B83" s="128"/>
      <c r="C83" s="80"/>
      <c r="D83" s="77"/>
      <c r="E83" s="105"/>
      <c r="F83" s="111"/>
    </row>
    <row r="84" spans="1:6" ht="60.75" customHeight="1">
      <c r="A84" s="466" t="s">
        <v>350</v>
      </c>
      <c r="B84" s="92" t="s">
        <v>577</v>
      </c>
      <c r="C84" s="112" t="s">
        <v>107</v>
      </c>
      <c r="D84" s="135">
        <v>40</v>
      </c>
      <c r="E84" s="105"/>
      <c r="F84" s="107"/>
    </row>
    <row r="85" spans="1:6" ht="15">
      <c r="A85" s="466"/>
      <c r="B85" s="92"/>
      <c r="C85" s="137"/>
      <c r="D85" s="138"/>
      <c r="E85" s="105"/>
      <c r="F85" s="111"/>
    </row>
    <row r="86" spans="1:6" ht="93.75" customHeight="1">
      <c r="A86" s="466" t="s">
        <v>351</v>
      </c>
      <c r="B86" s="92" t="s">
        <v>146</v>
      </c>
      <c r="C86" s="112" t="s">
        <v>107</v>
      </c>
      <c r="D86" s="135">
        <v>26</v>
      </c>
      <c r="E86" s="105"/>
      <c r="F86" s="107"/>
    </row>
    <row r="87" spans="1:6" ht="15">
      <c r="A87" s="466"/>
      <c r="B87" s="92"/>
      <c r="C87" s="137"/>
      <c r="D87" s="138"/>
      <c r="E87" s="105"/>
      <c r="F87" s="111"/>
    </row>
    <row r="88" spans="1:6" ht="45">
      <c r="A88" s="466" t="s">
        <v>352</v>
      </c>
      <c r="B88" s="92" t="s">
        <v>147</v>
      </c>
      <c r="C88" s="112" t="s">
        <v>107</v>
      </c>
      <c r="D88" s="135">
        <v>25</v>
      </c>
      <c r="E88" s="105"/>
      <c r="F88" s="107"/>
    </row>
    <row r="89" spans="1:6" ht="15">
      <c r="A89" s="466"/>
      <c r="B89" s="92"/>
      <c r="C89" s="137"/>
      <c r="D89" s="138"/>
      <c r="E89" s="105"/>
      <c r="F89" s="111"/>
    </row>
    <row r="90" spans="1:6" ht="60">
      <c r="A90" s="466" t="s">
        <v>353</v>
      </c>
      <c r="B90" s="92" t="s">
        <v>148</v>
      </c>
      <c r="C90" s="112" t="s">
        <v>107</v>
      </c>
      <c r="D90" s="135">
        <v>40</v>
      </c>
      <c r="E90" s="105"/>
      <c r="F90" s="107"/>
    </row>
    <row r="91" spans="1:6" ht="15">
      <c r="A91" s="466"/>
      <c r="B91" s="92"/>
      <c r="C91" s="137"/>
      <c r="D91" s="138"/>
      <c r="E91" s="105"/>
      <c r="F91" s="111"/>
    </row>
    <row r="92" spans="1:6" ht="30">
      <c r="A92" s="512" t="s">
        <v>354</v>
      </c>
      <c r="B92" s="471" t="s">
        <v>149</v>
      </c>
      <c r="C92" s="519" t="s">
        <v>121</v>
      </c>
      <c r="D92" s="520">
        <v>2</v>
      </c>
      <c r="E92" s="474"/>
      <c r="F92" s="483"/>
    </row>
    <row r="93" spans="1:6" ht="15">
      <c r="A93" s="466"/>
      <c r="B93" s="92"/>
      <c r="C93" s="137"/>
      <c r="D93" s="140"/>
      <c r="E93" s="105"/>
      <c r="F93" s="111"/>
    </row>
    <row r="94" spans="1:6" ht="60">
      <c r="A94" s="466" t="s">
        <v>355</v>
      </c>
      <c r="B94" s="471" t="s">
        <v>132</v>
      </c>
      <c r="C94" s="472" t="s">
        <v>121</v>
      </c>
      <c r="D94" s="473">
        <v>2</v>
      </c>
      <c r="E94" s="474"/>
      <c r="F94" s="475"/>
    </row>
    <row r="95" spans="1:6" ht="50.25" customHeight="1">
      <c r="A95" s="466" t="s">
        <v>356</v>
      </c>
      <c r="B95" s="92" t="s">
        <v>150</v>
      </c>
      <c r="C95" s="112" t="s">
        <v>121</v>
      </c>
      <c r="D95" s="139">
        <v>4</v>
      </c>
      <c r="E95" s="105"/>
      <c r="F95" s="107"/>
    </row>
    <row r="96" spans="1:6" ht="15">
      <c r="A96" s="466"/>
      <c r="B96" s="92"/>
      <c r="C96" s="137"/>
      <c r="D96" s="140"/>
      <c r="E96" s="105"/>
      <c r="F96" s="111"/>
    </row>
    <row r="97" spans="1:6" ht="35.25" customHeight="1">
      <c r="A97" s="466" t="s">
        <v>357</v>
      </c>
      <c r="B97" s="92" t="s">
        <v>152</v>
      </c>
      <c r="C97" s="112" t="s">
        <v>121</v>
      </c>
      <c r="D97" s="139">
        <v>22</v>
      </c>
      <c r="E97" s="105"/>
      <c r="F97" s="107"/>
    </row>
    <row r="98" spans="1:6" ht="15">
      <c r="A98" s="466"/>
      <c r="B98" s="92"/>
      <c r="C98" s="137"/>
      <c r="D98" s="140"/>
      <c r="E98" s="105"/>
      <c r="F98" s="111"/>
    </row>
    <row r="99" spans="1:6" ht="33" customHeight="1">
      <c r="A99" s="466" t="s">
        <v>358</v>
      </c>
      <c r="B99" s="92" t="s">
        <v>153</v>
      </c>
      <c r="C99" s="112" t="s">
        <v>107</v>
      </c>
      <c r="D99" s="135">
        <v>19</v>
      </c>
      <c r="E99" s="105"/>
      <c r="F99" s="107"/>
    </row>
    <row r="100" spans="1:6" ht="15">
      <c r="A100" s="466"/>
      <c r="B100" s="92"/>
      <c r="C100" s="137"/>
      <c r="D100" s="140"/>
      <c r="E100" s="105"/>
      <c r="F100" s="111"/>
    </row>
    <row r="101" spans="1:6" ht="45" customHeight="1">
      <c r="A101" s="466" t="s">
        <v>359</v>
      </c>
      <c r="B101" s="92" t="s">
        <v>154</v>
      </c>
      <c r="C101" s="112" t="s">
        <v>121</v>
      </c>
      <c r="D101" s="135">
        <v>2</v>
      </c>
      <c r="E101" s="105"/>
      <c r="F101" s="107"/>
    </row>
    <row r="102" spans="1:6" ht="15">
      <c r="A102" s="466"/>
      <c r="B102" s="92"/>
      <c r="C102" s="137"/>
      <c r="D102" s="140"/>
      <c r="E102" s="78"/>
      <c r="F102" s="81"/>
    </row>
    <row r="103" spans="1:6" ht="15">
      <c r="A103" s="466"/>
      <c r="B103" s="92"/>
      <c r="C103" s="137"/>
      <c r="D103" s="138"/>
      <c r="E103" s="78"/>
      <c r="F103" s="81"/>
    </row>
    <row r="104" spans="1:6" ht="15">
      <c r="A104" s="466"/>
      <c r="B104" s="92"/>
      <c r="C104" s="137"/>
      <c r="D104" s="138"/>
      <c r="E104" s="78"/>
      <c r="F104" s="81"/>
    </row>
    <row r="105" spans="1:6" ht="15.75">
      <c r="A105" s="462"/>
      <c r="B105" s="534" t="s">
        <v>155</v>
      </c>
      <c r="C105" s="534"/>
      <c r="D105" s="77"/>
      <c r="E105" s="78"/>
      <c r="F105" s="99">
        <f>SUM(F72:F101)</f>
        <v>0</v>
      </c>
    </row>
    <row r="106" spans="1:6" ht="15.75">
      <c r="A106" s="462"/>
      <c r="B106" s="96"/>
      <c r="C106" s="96"/>
      <c r="D106" s="77"/>
      <c r="E106" s="78"/>
      <c r="F106" s="99"/>
    </row>
    <row r="107" spans="1:6" ht="15.75">
      <c r="A107" s="462"/>
      <c r="B107" s="96"/>
      <c r="C107" s="96"/>
      <c r="D107" s="77"/>
      <c r="E107" s="78"/>
      <c r="F107" s="99"/>
    </row>
    <row r="108" spans="1:6" ht="18.75" customHeight="1">
      <c r="A108" s="464">
        <v>6</v>
      </c>
      <c r="B108" s="535" t="s">
        <v>156</v>
      </c>
      <c r="C108" s="535"/>
      <c r="D108" s="535"/>
      <c r="E108" s="98"/>
      <c r="F108" s="102"/>
    </row>
    <row r="109" spans="1:6" ht="10.5" customHeight="1">
      <c r="A109" s="463"/>
      <c r="B109" s="94"/>
      <c r="C109" s="94"/>
      <c r="D109" s="94"/>
      <c r="E109" s="95"/>
      <c r="F109" s="95"/>
    </row>
    <row r="110" spans="1:6" ht="45">
      <c r="A110" s="512">
        <v>6.1</v>
      </c>
      <c r="B110" s="476" t="s">
        <v>134</v>
      </c>
      <c r="C110" s="481" t="s">
        <v>121</v>
      </c>
      <c r="D110" s="482">
        <v>1</v>
      </c>
      <c r="E110" s="483"/>
      <c r="F110" s="480"/>
    </row>
    <row r="111" spans="1:6" ht="12.75" customHeight="1">
      <c r="A111" s="466"/>
      <c r="B111" s="79"/>
      <c r="C111" s="125"/>
      <c r="D111" s="126"/>
      <c r="E111" s="107"/>
      <c r="F111" s="107"/>
    </row>
    <row r="112" spans="1:6" ht="48" customHeight="1">
      <c r="A112" s="512">
        <v>6.2</v>
      </c>
      <c r="B112" s="117" t="s">
        <v>157</v>
      </c>
      <c r="C112" s="104" t="s">
        <v>107</v>
      </c>
      <c r="D112" s="105">
        <v>15</v>
      </c>
      <c r="E112" s="107"/>
      <c r="F112" s="141"/>
    </row>
    <row r="113" spans="1:6" ht="12.75" customHeight="1">
      <c r="A113" s="512"/>
      <c r="B113" s="79"/>
      <c r="C113" s="125"/>
      <c r="D113" s="126"/>
      <c r="E113" s="107"/>
      <c r="F113" s="107"/>
    </row>
    <row r="114" spans="1:6" ht="36" customHeight="1">
      <c r="A114" s="512">
        <v>6.3</v>
      </c>
      <c r="B114" s="117" t="s">
        <v>158</v>
      </c>
      <c r="C114" s="104" t="s">
        <v>107</v>
      </c>
      <c r="D114" s="105">
        <v>15</v>
      </c>
      <c r="E114" s="107"/>
      <c r="F114" s="141"/>
    </row>
    <row r="115" spans="1:6" ht="12" customHeight="1">
      <c r="A115" s="513"/>
      <c r="B115" s="117"/>
      <c r="C115" s="113"/>
      <c r="D115" s="109"/>
      <c r="E115" s="107"/>
      <c r="F115" s="107"/>
    </row>
    <row r="116" spans="1:6" ht="36" customHeight="1">
      <c r="A116" s="512">
        <v>6.4</v>
      </c>
      <c r="B116" s="117" t="s">
        <v>159</v>
      </c>
      <c r="C116" s="104" t="s">
        <v>107</v>
      </c>
      <c r="D116" s="105">
        <v>15</v>
      </c>
      <c r="E116" s="107"/>
      <c r="F116" s="141"/>
    </row>
    <row r="117" spans="1:6" ht="12.75" customHeight="1">
      <c r="A117" s="513"/>
      <c r="B117" s="117"/>
      <c r="C117" s="113"/>
      <c r="D117" s="109"/>
      <c r="E117" s="107"/>
      <c r="F117" s="107"/>
    </row>
    <row r="118" spans="1:6" ht="31.5" customHeight="1">
      <c r="A118" s="512">
        <v>6.5</v>
      </c>
      <c r="B118" s="117" t="s">
        <v>160</v>
      </c>
      <c r="C118" s="104" t="s">
        <v>121</v>
      </c>
      <c r="D118" s="131">
        <v>3</v>
      </c>
      <c r="E118" s="107"/>
      <c r="F118" s="141"/>
    </row>
    <row r="119" spans="1:6" ht="12.75" customHeight="1">
      <c r="A119" s="513"/>
      <c r="B119" s="117"/>
      <c r="C119" s="113"/>
      <c r="D119" s="142"/>
      <c r="E119" s="107"/>
      <c r="F119" s="107"/>
    </row>
    <row r="120" spans="1:6" ht="19.5" customHeight="1">
      <c r="A120" s="512">
        <v>6.6</v>
      </c>
      <c r="B120" s="117" t="s">
        <v>161</v>
      </c>
      <c r="C120" s="104" t="s">
        <v>121</v>
      </c>
      <c r="D120" s="131">
        <v>3</v>
      </c>
      <c r="E120" s="107"/>
      <c r="F120" s="141"/>
    </row>
    <row r="121" spans="1:6" ht="12" customHeight="1">
      <c r="A121" s="513"/>
      <c r="B121" s="143"/>
      <c r="C121" s="120"/>
      <c r="D121" s="109"/>
      <c r="E121" s="107"/>
      <c r="F121" s="107"/>
    </row>
    <row r="122" spans="1:6" ht="48" customHeight="1">
      <c r="A122" s="512">
        <v>6.7</v>
      </c>
      <c r="B122" s="117" t="s">
        <v>162</v>
      </c>
      <c r="C122" s="104" t="s">
        <v>121</v>
      </c>
      <c r="D122" s="131">
        <v>3</v>
      </c>
      <c r="E122" s="107"/>
      <c r="F122" s="141"/>
    </row>
    <row r="123" spans="1:6" ht="12.75" customHeight="1">
      <c r="A123" s="514"/>
      <c r="B123" s="82"/>
      <c r="C123" s="88"/>
      <c r="D123" s="144"/>
      <c r="E123" s="107"/>
      <c r="F123" s="107"/>
    </row>
    <row r="124" spans="1:6" ht="17.25" customHeight="1">
      <c r="A124" s="512">
        <v>6.8</v>
      </c>
      <c r="B124" s="117" t="s">
        <v>163</v>
      </c>
      <c r="C124" s="104" t="s">
        <v>121</v>
      </c>
      <c r="D124" s="131">
        <v>2</v>
      </c>
      <c r="E124" s="107"/>
      <c r="F124" s="141"/>
    </row>
    <row r="125" spans="1:6" ht="13.5" customHeight="1">
      <c r="A125" s="514"/>
      <c r="B125" s="82"/>
      <c r="C125" s="88"/>
      <c r="D125" s="144"/>
      <c r="E125" s="107"/>
      <c r="F125" s="107"/>
    </row>
    <row r="126" spans="1:6" ht="32.25" customHeight="1">
      <c r="A126" s="512">
        <v>6.9</v>
      </c>
      <c r="B126" s="117" t="s">
        <v>164</v>
      </c>
      <c r="C126" s="104" t="s">
        <v>107</v>
      </c>
      <c r="D126" s="105">
        <v>40</v>
      </c>
      <c r="E126" s="107"/>
      <c r="F126" s="141"/>
    </row>
    <row r="127" spans="1:6" ht="12.75" customHeight="1">
      <c r="A127" s="512"/>
      <c r="B127" s="117"/>
      <c r="C127" s="125"/>
      <c r="D127" s="105"/>
      <c r="E127" s="107"/>
      <c r="F127" s="107"/>
    </row>
    <row r="128" spans="1:6" ht="17.25" customHeight="1">
      <c r="A128" s="512" t="s">
        <v>140</v>
      </c>
      <c r="B128" s="117" t="s">
        <v>165</v>
      </c>
      <c r="C128" s="104" t="s">
        <v>90</v>
      </c>
      <c r="D128" s="131">
        <v>1</v>
      </c>
      <c r="E128" s="107"/>
      <c r="F128" s="141"/>
    </row>
    <row r="129" spans="1:6" ht="12.75" customHeight="1">
      <c r="A129" s="512"/>
      <c r="B129" s="117"/>
      <c r="C129" s="104"/>
      <c r="D129" s="105"/>
      <c r="E129" s="107"/>
      <c r="F129" s="107"/>
    </row>
    <row r="130" spans="1:6" ht="15">
      <c r="A130" s="512" t="s">
        <v>141</v>
      </c>
      <c r="B130" s="117" t="s">
        <v>166</v>
      </c>
      <c r="C130" s="104" t="s">
        <v>107</v>
      </c>
      <c r="D130" s="105">
        <v>4</v>
      </c>
      <c r="E130" s="107"/>
      <c r="F130" s="141"/>
    </row>
    <row r="131" spans="1:6" ht="12.75" customHeight="1">
      <c r="A131" s="512"/>
      <c r="B131" s="117"/>
      <c r="C131" s="104"/>
      <c r="D131" s="105"/>
      <c r="E131" s="107"/>
      <c r="F131" s="107"/>
    </row>
    <row r="132" spans="1:6" ht="30">
      <c r="A132" s="512" t="s">
        <v>142</v>
      </c>
      <c r="B132" s="117" t="s">
        <v>167</v>
      </c>
      <c r="C132" s="112" t="s">
        <v>90</v>
      </c>
      <c r="D132" s="139">
        <v>1</v>
      </c>
      <c r="E132" s="107"/>
      <c r="F132" s="141"/>
    </row>
    <row r="133" spans="1:6" ht="12.75" customHeight="1">
      <c r="A133" s="512"/>
      <c r="B133" s="92"/>
      <c r="C133" s="125"/>
      <c r="D133" s="126"/>
      <c r="E133" s="78"/>
      <c r="F133" s="81"/>
    </row>
    <row r="134" spans="1:6" ht="12.75" customHeight="1">
      <c r="A134" s="512"/>
      <c r="B134" s="92"/>
      <c r="C134" s="125"/>
      <c r="D134" s="126"/>
      <c r="E134" s="78"/>
      <c r="F134" s="81"/>
    </row>
    <row r="135" spans="1:6" ht="14.25" customHeight="1">
      <c r="A135" s="467"/>
      <c r="B135" s="145" t="s">
        <v>168</v>
      </c>
      <c r="C135" s="80"/>
      <c r="D135" s="146"/>
      <c r="E135" s="147"/>
      <c r="F135" s="149">
        <f>SUM(F112:F132)</f>
        <v>0</v>
      </c>
    </row>
    <row r="136" spans="1:6" ht="15">
      <c r="A136" s="466"/>
      <c r="B136" s="92"/>
      <c r="C136" s="125"/>
      <c r="D136" s="126"/>
      <c r="E136" s="78"/>
      <c r="F136" s="81"/>
    </row>
    <row r="137" spans="1:6" ht="17.25" customHeight="1">
      <c r="A137" s="462"/>
      <c r="B137" s="96" t="s">
        <v>169</v>
      </c>
      <c r="C137" s="112" t="s">
        <v>121</v>
      </c>
      <c r="D137" s="139">
        <v>2</v>
      </c>
      <c r="E137" s="107">
        <f>F135</f>
        <v>0</v>
      </c>
      <c r="F137" s="76">
        <f>PRODUCT(D137:E137)</f>
        <v>0</v>
      </c>
    </row>
    <row r="138" spans="1:6" ht="13.5" customHeight="1">
      <c r="A138" s="462"/>
      <c r="B138" s="79"/>
      <c r="C138" s="80"/>
      <c r="D138" s="77"/>
      <c r="E138" s="78"/>
      <c r="F138" s="81"/>
    </row>
    <row r="139" spans="1:6" ht="15" customHeight="1">
      <c r="A139" s="462"/>
      <c r="B139" s="79"/>
      <c r="C139" s="80"/>
      <c r="D139" s="77"/>
      <c r="E139" s="78"/>
      <c r="F139" s="81"/>
    </row>
    <row r="140" spans="1:6" ht="16.5" customHeight="1">
      <c r="A140" s="462"/>
      <c r="B140" s="79"/>
      <c r="C140" s="80"/>
      <c r="D140" s="77"/>
      <c r="E140" s="78"/>
      <c r="F140" s="81"/>
    </row>
    <row r="141" spans="1:6" ht="15.75">
      <c r="A141" s="462"/>
      <c r="B141" s="533" t="s">
        <v>170</v>
      </c>
      <c r="C141" s="533"/>
      <c r="D141" s="77"/>
      <c r="E141" s="78"/>
      <c r="F141" s="99">
        <v>0</v>
      </c>
    </row>
    <row r="142" spans="1:6" ht="15.75">
      <c r="A142" s="462"/>
      <c r="B142" s="533" t="s">
        <v>171</v>
      </c>
      <c r="C142" s="533"/>
      <c r="D142" s="77"/>
      <c r="E142" s="78"/>
      <c r="F142" s="99">
        <f>SUM(F22)</f>
        <v>0</v>
      </c>
    </row>
    <row r="143" spans="1:6" ht="15.75">
      <c r="A143" s="462"/>
      <c r="B143" s="533" t="s">
        <v>172</v>
      </c>
      <c r="C143" s="533"/>
      <c r="D143" s="77"/>
      <c r="E143" s="78"/>
      <c r="F143" s="99">
        <f>SUM(F44)</f>
        <v>0</v>
      </c>
    </row>
    <row r="144" spans="1:6" ht="15.75">
      <c r="A144" s="462"/>
      <c r="B144" s="533" t="s">
        <v>173</v>
      </c>
      <c r="C144" s="533"/>
      <c r="D144" s="77"/>
      <c r="E144" s="78"/>
      <c r="F144" s="99">
        <f>SUM(F65)</f>
        <v>0</v>
      </c>
    </row>
    <row r="145" spans="1:6" ht="15.75">
      <c r="A145" s="462"/>
      <c r="B145" s="533" t="s">
        <v>174</v>
      </c>
      <c r="C145" s="533"/>
      <c r="D145" s="77"/>
      <c r="E145" s="78"/>
      <c r="F145" s="99">
        <f>SUM(F105)</f>
        <v>0</v>
      </c>
    </row>
    <row r="146" spans="1:6" ht="18" customHeight="1">
      <c r="A146" s="462"/>
      <c r="B146" s="533" t="s">
        <v>175</v>
      </c>
      <c r="C146" s="533"/>
      <c r="D146" s="77"/>
      <c r="E146" s="78"/>
      <c r="F146" s="99">
        <f>(F137)</f>
        <v>0</v>
      </c>
    </row>
    <row r="147" spans="1:6" ht="18" customHeight="1">
      <c r="A147" s="462"/>
      <c r="B147" s="79"/>
      <c r="C147" s="80"/>
      <c r="D147" s="532" t="s">
        <v>176</v>
      </c>
      <c r="E147" s="532"/>
      <c r="F147" s="76">
        <f>SUM(F141,F142,F143,F144,F145,F146)</f>
        <v>0</v>
      </c>
    </row>
  </sheetData>
  <sheetProtection/>
  <mergeCells count="17">
    <mergeCell ref="B146:C146"/>
    <mergeCell ref="A1:F1"/>
    <mergeCell ref="B7:D7"/>
    <mergeCell ref="B22:C22"/>
    <mergeCell ref="B25:D25"/>
    <mergeCell ref="B44:C44"/>
    <mergeCell ref="B47:D47"/>
    <mergeCell ref="D147:E147"/>
    <mergeCell ref="B142:C142"/>
    <mergeCell ref="B143:C143"/>
    <mergeCell ref="B144:C144"/>
    <mergeCell ref="B145:C145"/>
    <mergeCell ref="B65:C65"/>
    <mergeCell ref="B68:D68"/>
    <mergeCell ref="B105:C105"/>
    <mergeCell ref="B108:D108"/>
    <mergeCell ref="B141:C14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98"/>
  <sheetViews>
    <sheetView zoomScalePageLayoutView="0" workbookViewId="0" topLeftCell="A28">
      <selection activeCell="F15" sqref="F15"/>
    </sheetView>
  </sheetViews>
  <sheetFormatPr defaultColWidth="9.140625" defaultRowHeight="12.75"/>
  <cols>
    <col min="1" max="1" width="5.8515625" style="2" customWidth="1"/>
    <col min="2" max="2" width="44.7109375" style="1" customWidth="1"/>
    <col min="3" max="3" width="9.140625" style="7" customWidth="1"/>
    <col min="4" max="4" width="12.8515625" style="6" customWidth="1"/>
    <col min="5" max="5" width="12.140625" style="3" customWidth="1"/>
    <col min="6" max="6" width="17.57421875" style="8" customWidth="1"/>
    <col min="7" max="16384" width="9.140625" style="3" customWidth="1"/>
  </cols>
  <sheetData>
    <row r="1" spans="1:6" s="4" customFormat="1" ht="20.25" customHeight="1">
      <c r="A1" s="521" t="s">
        <v>177</v>
      </c>
      <c r="B1" s="521"/>
      <c r="C1" s="521"/>
      <c r="D1" s="521"/>
      <c r="E1" s="521"/>
      <c r="F1" s="521"/>
    </row>
    <row r="2" ht="15" customHeight="1"/>
    <row r="3" spans="1:6" s="9" customFormat="1" ht="18.75" customHeight="1">
      <c r="A3" s="10"/>
      <c r="B3" s="12" t="s">
        <v>86</v>
      </c>
      <c r="C3" s="18" t="s">
        <v>56</v>
      </c>
      <c r="D3" s="25" t="s">
        <v>57</v>
      </c>
      <c r="E3" s="26" t="s">
        <v>87</v>
      </c>
      <c r="F3" s="27" t="s">
        <v>88</v>
      </c>
    </row>
    <row r="4" spans="1:6" s="9" customFormat="1" ht="20.25" customHeight="1">
      <c r="A4" s="18">
        <v>1</v>
      </c>
      <c r="B4" s="43" t="s">
        <v>178</v>
      </c>
      <c r="C4" s="44"/>
      <c r="D4" s="45"/>
      <c r="E4" s="46"/>
      <c r="F4" s="47"/>
    </row>
    <row r="5" spans="1:6" ht="30.75" customHeight="1">
      <c r="A5" s="23">
        <v>1.1</v>
      </c>
      <c r="B5" s="48" t="s">
        <v>179</v>
      </c>
      <c r="C5" s="68" t="s">
        <v>121</v>
      </c>
      <c r="D5" s="74">
        <v>7</v>
      </c>
      <c r="E5" s="33"/>
      <c r="F5" s="33"/>
    </row>
    <row r="6" spans="1:6" ht="12" customHeight="1">
      <c r="A6" s="28"/>
      <c r="B6" s="48"/>
      <c r="C6" s="49"/>
      <c r="D6" s="51"/>
      <c r="E6" s="32"/>
      <c r="F6" s="32"/>
    </row>
    <row r="7" spans="1:6" ht="34.5" customHeight="1">
      <c r="A7" s="23">
        <v>1.2</v>
      </c>
      <c r="B7" s="48" t="s">
        <v>180</v>
      </c>
      <c r="C7" s="68" t="s">
        <v>90</v>
      </c>
      <c r="D7" s="74">
        <v>1</v>
      </c>
      <c r="E7" s="32"/>
      <c r="F7" s="33"/>
    </row>
    <row r="8" spans="1:6" ht="12.75" customHeight="1">
      <c r="A8" s="28"/>
      <c r="B8" s="48"/>
      <c r="C8" s="49"/>
      <c r="D8" s="51"/>
      <c r="E8" s="32"/>
      <c r="F8" s="32"/>
    </row>
    <row r="9" spans="1:6" ht="31.5" customHeight="1">
      <c r="A9" s="23">
        <v>1.3</v>
      </c>
      <c r="B9" s="48" t="s">
        <v>181</v>
      </c>
      <c r="C9" s="68" t="s">
        <v>121</v>
      </c>
      <c r="D9" s="74">
        <v>6</v>
      </c>
      <c r="E9" s="33"/>
      <c r="F9" s="33"/>
    </row>
    <row r="10" spans="1:6" ht="12.75" customHeight="1">
      <c r="A10" s="28"/>
      <c r="B10" s="48"/>
      <c r="C10" s="49"/>
      <c r="D10" s="51"/>
      <c r="E10" s="32"/>
      <c r="F10" s="32"/>
    </row>
    <row r="11" spans="1:6" ht="50.25" customHeight="1">
      <c r="A11" s="23">
        <v>1.4</v>
      </c>
      <c r="B11" s="48" t="s">
        <v>182</v>
      </c>
      <c r="C11" s="68" t="s">
        <v>121</v>
      </c>
      <c r="D11" s="150">
        <v>2</v>
      </c>
      <c r="E11" s="32"/>
      <c r="F11" s="33"/>
    </row>
    <row r="12" spans="2:6" ht="12.75" customHeight="1">
      <c r="B12" s="151"/>
      <c r="E12" s="34"/>
      <c r="F12" s="34"/>
    </row>
    <row r="13" spans="1:6" ht="18" customHeight="1">
      <c r="A13" s="23">
        <v>1.5</v>
      </c>
      <c r="B13" s="48" t="s">
        <v>183</v>
      </c>
      <c r="C13" s="55" t="s">
        <v>121</v>
      </c>
      <c r="D13" s="19">
        <v>12</v>
      </c>
      <c r="E13" s="32"/>
      <c r="F13" s="33"/>
    </row>
    <row r="14" spans="2:6" ht="15">
      <c r="B14" s="151"/>
      <c r="E14" s="34"/>
      <c r="F14" s="34"/>
    </row>
    <row r="15" spans="1:6" ht="46.5" customHeight="1">
      <c r="A15" s="23">
        <v>1.6</v>
      </c>
      <c r="B15" s="48" t="s">
        <v>184</v>
      </c>
      <c r="C15" s="68" t="s">
        <v>93</v>
      </c>
      <c r="D15" s="69">
        <v>44</v>
      </c>
      <c r="E15" s="32"/>
      <c r="F15" s="33"/>
    </row>
    <row r="16" spans="1:6" ht="12" customHeight="1">
      <c r="A16" s="28"/>
      <c r="B16" s="48"/>
      <c r="C16" s="49"/>
      <c r="D16" s="51"/>
      <c r="E16" s="32"/>
      <c r="F16" s="32"/>
    </row>
    <row r="17" spans="1:6" ht="30">
      <c r="A17" s="23">
        <v>1.7</v>
      </c>
      <c r="B17" s="48" t="s">
        <v>185</v>
      </c>
      <c r="C17" s="55" t="s">
        <v>107</v>
      </c>
      <c r="D17" s="56">
        <v>178</v>
      </c>
      <c r="E17" s="34"/>
      <c r="F17" s="33"/>
    </row>
    <row r="18" spans="1:6" ht="13.5" customHeight="1">
      <c r="A18" s="28"/>
      <c r="B18" s="48"/>
      <c r="C18" s="49"/>
      <c r="D18" s="51"/>
      <c r="E18" s="32"/>
      <c r="F18" s="32"/>
    </row>
    <row r="19" spans="1:6" ht="34.5" customHeight="1">
      <c r="A19" s="23">
        <v>1.8</v>
      </c>
      <c r="B19" s="48" t="s">
        <v>186</v>
      </c>
      <c r="C19" s="55" t="s">
        <v>93</v>
      </c>
      <c r="D19" s="56">
        <v>18</v>
      </c>
      <c r="E19" s="32"/>
      <c r="F19" s="33"/>
    </row>
    <row r="20" spans="1:6" ht="13.5" customHeight="1">
      <c r="A20" s="17"/>
      <c r="B20" s="48"/>
      <c r="C20" s="49"/>
      <c r="D20" s="51"/>
      <c r="E20" s="34"/>
      <c r="F20" s="33"/>
    </row>
    <row r="21" spans="1:6" ht="30.75" customHeight="1">
      <c r="A21" s="23">
        <v>1.9</v>
      </c>
      <c r="B21" s="48" t="s">
        <v>187</v>
      </c>
      <c r="C21" s="68" t="s">
        <v>93</v>
      </c>
      <c r="D21" s="69">
        <v>9</v>
      </c>
      <c r="E21" s="32"/>
      <c r="F21" s="33"/>
    </row>
    <row r="22" spans="1:6" ht="12.75" customHeight="1">
      <c r="A22" s="17"/>
      <c r="B22" s="48"/>
      <c r="C22" s="55"/>
      <c r="D22" s="56"/>
      <c r="E22" s="34"/>
      <c r="F22" s="33"/>
    </row>
    <row r="23" spans="1:6" ht="64.5" customHeight="1">
      <c r="A23" s="22">
        <v>1.1</v>
      </c>
      <c r="B23" s="67" t="s">
        <v>188</v>
      </c>
      <c r="C23" s="68" t="s">
        <v>107</v>
      </c>
      <c r="D23" s="69">
        <v>178</v>
      </c>
      <c r="E23" s="32"/>
      <c r="F23" s="33"/>
    </row>
    <row r="24" spans="1:6" s="9" customFormat="1" ht="12" customHeight="1">
      <c r="A24" s="17"/>
      <c r="B24" s="48"/>
      <c r="C24" s="17"/>
      <c r="D24" s="17"/>
      <c r="E24" s="33"/>
      <c r="F24" s="33"/>
    </row>
    <row r="25" spans="1:6" s="9" customFormat="1" ht="31.5" customHeight="1">
      <c r="A25" s="22">
        <v>1.11</v>
      </c>
      <c r="B25" s="48" t="s">
        <v>189</v>
      </c>
      <c r="C25" s="68" t="s">
        <v>107</v>
      </c>
      <c r="D25" s="69">
        <v>304</v>
      </c>
      <c r="E25" s="32"/>
      <c r="F25" s="33"/>
    </row>
    <row r="26" spans="1:6" s="9" customFormat="1" ht="12" customHeight="1">
      <c r="A26" s="17"/>
      <c r="B26" s="48"/>
      <c r="C26" s="17"/>
      <c r="D26" s="17"/>
      <c r="E26" s="33"/>
      <c r="F26" s="33"/>
    </row>
    <row r="27" spans="1:6" s="9" customFormat="1" ht="49.5" customHeight="1">
      <c r="A27" s="22">
        <v>1.12</v>
      </c>
      <c r="B27" s="67" t="s">
        <v>190</v>
      </c>
      <c r="C27" s="68" t="s">
        <v>121</v>
      </c>
      <c r="D27" s="74">
        <v>1</v>
      </c>
      <c r="E27" s="32"/>
      <c r="F27" s="33"/>
    </row>
    <row r="28" spans="1:6" s="9" customFormat="1" ht="12.75" customHeight="1">
      <c r="A28" s="17"/>
      <c r="B28" s="48"/>
      <c r="C28" s="17"/>
      <c r="D28" s="17"/>
      <c r="E28" s="33"/>
      <c r="F28" s="33"/>
    </row>
    <row r="29" spans="1:6" s="9" customFormat="1" ht="48" customHeight="1">
      <c r="A29" s="22">
        <v>1.13</v>
      </c>
      <c r="B29" s="67" t="s">
        <v>191</v>
      </c>
      <c r="C29" s="68" t="s">
        <v>100</v>
      </c>
      <c r="D29" s="74">
        <v>34</v>
      </c>
      <c r="E29" s="32"/>
      <c r="F29" s="33"/>
    </row>
    <row r="30" spans="1:6" s="9" customFormat="1" ht="11.25" customHeight="1">
      <c r="A30" s="17"/>
      <c r="B30" s="48"/>
      <c r="C30" s="17"/>
      <c r="D30" s="17"/>
      <c r="E30" s="33"/>
      <c r="F30" s="33"/>
    </row>
    <row r="31" spans="1:6" s="9" customFormat="1" ht="46.5" customHeight="1">
      <c r="A31" s="22">
        <v>1.14</v>
      </c>
      <c r="B31" s="48" t="s">
        <v>192</v>
      </c>
      <c r="C31" s="68" t="s">
        <v>107</v>
      </c>
      <c r="D31" s="69">
        <v>7</v>
      </c>
      <c r="E31" s="32"/>
      <c r="F31" s="33"/>
    </row>
    <row r="32" spans="1:6" s="9" customFormat="1" ht="11.25" customHeight="1">
      <c r="A32" s="17"/>
      <c r="B32" s="48"/>
      <c r="C32" s="17"/>
      <c r="D32" s="17"/>
      <c r="E32" s="33"/>
      <c r="F32" s="33"/>
    </row>
    <row r="33" spans="1:6" s="9" customFormat="1" ht="29.25" customHeight="1">
      <c r="A33" s="22">
        <v>1.15</v>
      </c>
      <c r="B33" s="48" t="s">
        <v>167</v>
      </c>
      <c r="C33" s="68" t="s">
        <v>90</v>
      </c>
      <c r="D33" s="74">
        <v>1</v>
      </c>
      <c r="E33" s="32"/>
      <c r="F33" s="33"/>
    </row>
    <row r="34" spans="1:6" s="9" customFormat="1" ht="13.5" customHeight="1">
      <c r="A34" s="17"/>
      <c r="B34" s="17"/>
      <c r="C34" s="17"/>
      <c r="D34" s="17"/>
      <c r="E34" s="17"/>
      <c r="F34" s="17"/>
    </row>
    <row r="35" spans="1:6" s="9" customFormat="1" ht="12" customHeight="1">
      <c r="A35" s="17"/>
      <c r="B35" s="17"/>
      <c r="C35" s="17"/>
      <c r="D35" s="17"/>
      <c r="E35" s="17"/>
      <c r="F35" s="17"/>
    </row>
    <row r="36" spans="1:6" s="9" customFormat="1" ht="17.25" customHeight="1">
      <c r="A36" s="13"/>
      <c r="B36" s="530" t="s">
        <v>193</v>
      </c>
      <c r="C36" s="530"/>
      <c r="D36" s="14"/>
      <c r="E36" s="52"/>
      <c r="F36" s="15">
        <f>SUM(F5,F7,F11,F13,F15,F17,F19,F21,F23,F25,F27,F29,F31,F33)</f>
        <v>0</v>
      </c>
    </row>
    <row r="37" spans="1:6" s="9" customFormat="1" ht="14.25" customHeight="1">
      <c r="A37" s="17"/>
      <c r="B37" s="17"/>
      <c r="C37" s="17"/>
      <c r="D37" s="17"/>
      <c r="E37" s="17"/>
      <c r="F37" s="17"/>
    </row>
    <row r="38" spans="1:6" ht="15" customHeight="1">
      <c r="A38" s="16"/>
      <c r="B38" s="16"/>
      <c r="C38" s="16"/>
      <c r="D38" s="537" t="s">
        <v>194</v>
      </c>
      <c r="E38" s="537"/>
      <c r="F38" s="152">
        <f>SUM(F36)</f>
        <v>0</v>
      </c>
    </row>
    <row r="39" spans="2:6" ht="15" customHeight="1">
      <c r="B39" s="24"/>
      <c r="C39" s="24"/>
      <c r="D39" s="538"/>
      <c r="E39" s="538"/>
      <c r="F39" s="24"/>
    </row>
    <row r="40" spans="2:6" ht="15" customHeight="1">
      <c r="B40" s="24"/>
      <c r="C40" s="24"/>
      <c r="D40" s="24"/>
      <c r="E40" s="24"/>
      <c r="F40" s="24"/>
    </row>
    <row r="41" ht="15" customHeight="1"/>
    <row r="42" spans="4:5" ht="20.25" customHeight="1">
      <c r="D42" s="24"/>
      <c r="E42" s="24"/>
    </row>
    <row r="43" spans="1:6" ht="15" customHeight="1">
      <c r="A43" s="16"/>
      <c r="B43" s="16"/>
      <c r="C43" s="16"/>
      <c r="D43" s="16"/>
      <c r="E43" s="16"/>
      <c r="F43" s="16"/>
    </row>
    <row r="44" spans="1:6" ht="15" customHeight="1">
      <c r="A44" s="16"/>
      <c r="B44" s="16"/>
      <c r="C44" s="16"/>
      <c r="D44" s="16"/>
      <c r="E44" s="16"/>
      <c r="F44" s="16"/>
    </row>
    <row r="45" spans="1:6" ht="15" customHeight="1">
      <c r="A45" s="16"/>
      <c r="B45" s="16"/>
      <c r="C45" s="16"/>
      <c r="D45" s="16"/>
      <c r="E45" s="16"/>
      <c r="F45" s="16"/>
    </row>
    <row r="46" spans="1:6" ht="15" customHeight="1">
      <c r="A46" s="16"/>
      <c r="B46" s="16"/>
      <c r="C46" s="16"/>
      <c r="D46" s="16"/>
      <c r="E46" s="16"/>
      <c r="F46" s="16"/>
    </row>
    <row r="47" spans="1:6" ht="15" customHeight="1">
      <c r="A47" s="16"/>
      <c r="B47" s="16"/>
      <c r="C47" s="16"/>
      <c r="D47" s="16"/>
      <c r="E47" s="16"/>
      <c r="F47" s="16"/>
    </row>
    <row r="48" spans="1:6" ht="15" customHeight="1">
      <c r="A48" s="16"/>
      <c r="B48" s="16"/>
      <c r="C48" s="16"/>
      <c r="D48" s="16"/>
      <c r="E48" s="16"/>
      <c r="F48" s="16"/>
    </row>
    <row r="49" spans="1:6" ht="11.25" customHeight="1">
      <c r="A49" s="16"/>
      <c r="B49" s="16"/>
      <c r="C49" s="16"/>
      <c r="D49" s="16"/>
      <c r="E49" s="16"/>
      <c r="F49" s="16"/>
    </row>
    <row r="50" spans="1:6" ht="15" customHeight="1">
      <c r="A50" s="16"/>
      <c r="B50" s="16"/>
      <c r="C50" s="16"/>
      <c r="D50" s="16"/>
      <c r="E50" s="16"/>
      <c r="F50" s="16"/>
    </row>
    <row r="51" spans="1:6" ht="11.25" customHeight="1">
      <c r="A51" s="16"/>
      <c r="B51" s="16"/>
      <c r="C51" s="16"/>
      <c r="D51" s="16"/>
      <c r="E51" s="16"/>
      <c r="F51" s="16"/>
    </row>
    <row r="52" spans="1:6" ht="15.75" customHeight="1">
      <c r="A52" s="16"/>
      <c r="B52" s="16"/>
      <c r="C52" s="16"/>
      <c r="D52" s="16"/>
      <c r="E52" s="16"/>
      <c r="F52" s="16"/>
    </row>
    <row r="53" spans="1:6" ht="11.25" customHeight="1">
      <c r="A53" s="16"/>
      <c r="B53" s="16"/>
      <c r="C53" s="16"/>
      <c r="D53" s="16"/>
      <c r="E53" s="16"/>
      <c r="F53" s="16"/>
    </row>
    <row r="54" spans="1:6" ht="11.25" customHeight="1">
      <c r="A54" s="16"/>
      <c r="B54" s="16"/>
      <c r="C54" s="16"/>
      <c r="D54" s="16"/>
      <c r="E54" s="16"/>
      <c r="F54" s="16"/>
    </row>
    <row r="55" spans="1:6" ht="15.75" customHeight="1">
      <c r="A55" s="16"/>
      <c r="B55" s="16"/>
      <c r="C55" s="16"/>
      <c r="D55" s="16"/>
      <c r="E55" s="16"/>
      <c r="F55" s="16"/>
    </row>
    <row r="56" spans="1:6" ht="11.25" customHeight="1">
      <c r="A56" s="16"/>
      <c r="B56" s="16"/>
      <c r="C56" s="16"/>
      <c r="D56" s="16"/>
      <c r="E56" s="16"/>
      <c r="F56" s="16"/>
    </row>
    <row r="57" spans="1:6" ht="15" customHeight="1">
      <c r="A57" s="16"/>
      <c r="B57" s="16"/>
      <c r="C57" s="16"/>
      <c r="D57" s="16"/>
      <c r="E57" s="16"/>
      <c r="F57" s="16"/>
    </row>
    <row r="58" spans="1:6" ht="11.25" customHeight="1">
      <c r="A58" s="16"/>
      <c r="B58" s="16"/>
      <c r="C58" s="16"/>
      <c r="D58" s="16"/>
      <c r="E58" s="16"/>
      <c r="F58" s="16"/>
    </row>
    <row r="59" spans="1:6" ht="15" customHeight="1">
      <c r="A59" s="16"/>
      <c r="B59" s="16"/>
      <c r="C59" s="16"/>
      <c r="D59" s="16"/>
      <c r="E59" s="16"/>
      <c r="F59" s="16"/>
    </row>
    <row r="60" spans="1:6" ht="11.25" customHeight="1">
      <c r="A60" s="16"/>
      <c r="B60" s="16"/>
      <c r="C60" s="16"/>
      <c r="D60" s="16"/>
      <c r="E60" s="16"/>
      <c r="F60" s="16"/>
    </row>
    <row r="61" spans="1:6" ht="15" customHeight="1">
      <c r="A61" s="16"/>
      <c r="B61" s="16"/>
      <c r="C61" s="16"/>
      <c r="D61" s="16"/>
      <c r="E61" s="16"/>
      <c r="F61" s="16"/>
    </row>
    <row r="62" spans="1:6" ht="11.25" customHeight="1">
      <c r="A62" s="16"/>
      <c r="B62" s="16"/>
      <c r="C62" s="16"/>
      <c r="D62" s="16"/>
      <c r="E62" s="16"/>
      <c r="F62" s="16"/>
    </row>
    <row r="63" spans="1:6" ht="15" customHeight="1">
      <c r="A63" s="16"/>
      <c r="B63" s="16"/>
      <c r="C63" s="16"/>
      <c r="D63" s="16"/>
      <c r="E63" s="16"/>
      <c r="F63" s="16"/>
    </row>
    <row r="64" spans="1:6" ht="11.25" customHeight="1">
      <c r="A64" s="16"/>
      <c r="B64" s="16"/>
      <c r="C64" s="16"/>
      <c r="D64" s="16"/>
      <c r="E64" s="16"/>
      <c r="F64" s="16"/>
    </row>
    <row r="65" spans="1:6" ht="15" customHeight="1">
      <c r="A65" s="16"/>
      <c r="B65" s="16"/>
      <c r="C65" s="16"/>
      <c r="D65" s="16"/>
      <c r="E65" s="16"/>
      <c r="F65" s="16"/>
    </row>
    <row r="66" spans="1:6" ht="15" customHeight="1">
      <c r="A66" s="16"/>
      <c r="B66" s="16"/>
      <c r="C66" s="16"/>
      <c r="D66" s="16"/>
      <c r="E66" s="16"/>
      <c r="F66" s="16"/>
    </row>
    <row r="67" spans="1:6" ht="15" customHeight="1">
      <c r="A67" s="16"/>
      <c r="B67" s="16"/>
      <c r="C67" s="16"/>
      <c r="D67" s="16"/>
      <c r="E67" s="16"/>
      <c r="F67" s="16"/>
    </row>
    <row r="68" spans="1:6" ht="15" customHeight="1">
      <c r="A68" s="16"/>
      <c r="B68" s="16"/>
      <c r="C68" s="16"/>
      <c r="D68" s="16"/>
      <c r="E68" s="16"/>
      <c r="F68" s="16"/>
    </row>
    <row r="69" spans="1:6" ht="11.25" customHeight="1">
      <c r="A69" s="16"/>
      <c r="B69" s="16"/>
      <c r="C69" s="16"/>
      <c r="D69" s="16"/>
      <c r="E69" s="16"/>
      <c r="F69" s="16"/>
    </row>
    <row r="70" spans="1:6" ht="15" customHeight="1">
      <c r="A70" s="16"/>
      <c r="B70" s="16"/>
      <c r="C70" s="16"/>
      <c r="D70" s="16"/>
      <c r="E70" s="16"/>
      <c r="F70" s="16"/>
    </row>
    <row r="71" spans="1:6" ht="15" customHeight="1">
      <c r="A71" s="16"/>
      <c r="B71" s="16"/>
      <c r="C71" s="16"/>
      <c r="D71" s="16"/>
      <c r="E71" s="16"/>
      <c r="F71" s="16"/>
    </row>
    <row r="72" spans="1:6" ht="15" customHeight="1">
      <c r="A72" s="16"/>
      <c r="B72" s="16"/>
      <c r="C72" s="16"/>
      <c r="D72" s="16"/>
      <c r="E72" s="16"/>
      <c r="F72" s="16"/>
    </row>
    <row r="73" spans="1:6" ht="15" customHeight="1">
      <c r="A73" s="16"/>
      <c r="B73" s="16"/>
      <c r="C73" s="16"/>
      <c r="D73" s="16"/>
      <c r="E73" s="16"/>
      <c r="F73" s="16"/>
    </row>
    <row r="74" spans="1:6" ht="15" customHeight="1">
      <c r="A74" s="16"/>
      <c r="B74" s="16"/>
      <c r="C74" s="16"/>
      <c r="D74" s="16"/>
      <c r="E74" s="16"/>
      <c r="F74" s="16"/>
    </row>
    <row r="75" spans="1:6" ht="15" customHeight="1">
      <c r="A75" s="16"/>
      <c r="B75" s="16"/>
      <c r="C75" s="16"/>
      <c r="D75" s="16"/>
      <c r="E75" s="16"/>
      <c r="F75" s="16"/>
    </row>
    <row r="76" spans="1:6" ht="33.75" customHeight="1">
      <c r="A76" s="16"/>
      <c r="B76" s="16"/>
      <c r="C76" s="16"/>
      <c r="D76" s="16"/>
      <c r="E76" s="16"/>
      <c r="F76" s="16"/>
    </row>
    <row r="77" spans="1:6" ht="15" customHeight="1">
      <c r="A77" s="16"/>
      <c r="B77" s="16"/>
      <c r="C77" s="16"/>
      <c r="D77" s="16"/>
      <c r="E77" s="16"/>
      <c r="F77" s="16"/>
    </row>
    <row r="78" spans="1:6" ht="15" customHeight="1">
      <c r="A78" s="16"/>
      <c r="B78" s="16"/>
      <c r="C78" s="16"/>
      <c r="D78" s="16"/>
      <c r="E78" s="16"/>
      <c r="F78" s="16"/>
    </row>
    <row r="79" spans="1:6" ht="15" customHeight="1">
      <c r="A79" s="16"/>
      <c r="B79" s="16"/>
      <c r="C79" s="16"/>
      <c r="D79" s="16"/>
      <c r="E79" s="16"/>
      <c r="F79" s="16"/>
    </row>
    <row r="80" spans="1:6" ht="15" customHeight="1">
      <c r="A80" s="16"/>
      <c r="B80" s="16"/>
      <c r="C80" s="16"/>
      <c r="D80" s="16"/>
      <c r="E80" s="16"/>
      <c r="F80" s="16"/>
    </row>
    <row r="81" spans="1:6" ht="15" customHeight="1">
      <c r="A81" s="16"/>
      <c r="B81" s="16"/>
      <c r="C81" s="16"/>
      <c r="D81" s="16"/>
      <c r="E81" s="16"/>
      <c r="F81" s="16"/>
    </row>
    <row r="82" spans="1:6" ht="15" customHeight="1">
      <c r="A82" s="16"/>
      <c r="B82" s="16"/>
      <c r="C82" s="16"/>
      <c r="D82" s="16"/>
      <c r="E82" s="16"/>
      <c r="F82" s="16"/>
    </row>
    <row r="83" spans="1:6" ht="15" customHeight="1">
      <c r="A83" s="16"/>
      <c r="B83" s="16"/>
      <c r="C83" s="16"/>
      <c r="D83" s="16"/>
      <c r="E83" s="16"/>
      <c r="F83" s="16"/>
    </row>
    <row r="84" spans="1:6" ht="15" customHeight="1">
      <c r="A84" s="16"/>
      <c r="B84" s="16"/>
      <c r="C84" s="16"/>
      <c r="D84" s="16"/>
      <c r="E84" s="16"/>
      <c r="F84" s="16"/>
    </row>
    <row r="85" spans="1:6" ht="15" customHeight="1">
      <c r="A85" s="16"/>
      <c r="B85" s="16"/>
      <c r="C85" s="16"/>
      <c r="D85" s="16"/>
      <c r="E85" s="16"/>
      <c r="F85" s="16"/>
    </row>
    <row r="86" spans="1:6" ht="15" customHeight="1">
      <c r="A86" s="16"/>
      <c r="B86" s="16"/>
      <c r="C86" s="16"/>
      <c r="D86" s="16"/>
      <c r="E86" s="16"/>
      <c r="F86" s="16"/>
    </row>
    <row r="87" spans="1:6" ht="15" customHeight="1">
      <c r="A87" s="16"/>
      <c r="B87" s="16"/>
      <c r="C87" s="16"/>
      <c r="D87" s="16"/>
      <c r="E87" s="16"/>
      <c r="F87" s="16"/>
    </row>
    <row r="88" spans="1:6" ht="15" customHeight="1">
      <c r="A88" s="16"/>
      <c r="B88" s="16"/>
      <c r="C88" s="16"/>
      <c r="D88" s="16"/>
      <c r="E88" s="16"/>
      <c r="F88" s="16"/>
    </row>
    <row r="89" spans="1:6" ht="15" customHeight="1">
      <c r="A89" s="16"/>
      <c r="B89" s="16"/>
      <c r="C89" s="16"/>
      <c r="D89" s="16"/>
      <c r="E89" s="16"/>
      <c r="F89" s="16"/>
    </row>
    <row r="90" spans="1:6" ht="15" customHeight="1">
      <c r="A90" s="16"/>
      <c r="B90" s="16"/>
      <c r="C90" s="16"/>
      <c r="D90" s="16"/>
      <c r="E90" s="16"/>
      <c r="F90" s="16"/>
    </row>
    <row r="91" spans="1:6" ht="15" customHeight="1">
      <c r="A91" s="16"/>
      <c r="B91" s="16"/>
      <c r="C91" s="16"/>
      <c r="D91" s="16"/>
      <c r="E91" s="16"/>
      <c r="F91" s="16"/>
    </row>
    <row r="92" spans="1:6" ht="15" customHeight="1">
      <c r="A92" s="16"/>
      <c r="B92" s="16"/>
      <c r="C92" s="16"/>
      <c r="D92" s="16"/>
      <c r="E92" s="16"/>
      <c r="F92" s="16"/>
    </row>
    <row r="93" spans="1:6" ht="15" customHeight="1">
      <c r="A93" s="16"/>
      <c r="B93" s="16"/>
      <c r="C93" s="16"/>
      <c r="D93" s="16"/>
      <c r="E93" s="16"/>
      <c r="F93" s="16"/>
    </row>
    <row r="94" spans="1:6" ht="15" customHeight="1">
      <c r="A94" s="16"/>
      <c r="B94" s="16"/>
      <c r="C94" s="16"/>
      <c r="D94" s="16"/>
      <c r="E94" s="16"/>
      <c r="F94" s="16"/>
    </row>
    <row r="95" spans="1:6" ht="15" customHeight="1">
      <c r="A95" s="16"/>
      <c r="B95" s="16"/>
      <c r="C95" s="16"/>
      <c r="D95" s="16"/>
      <c r="E95" s="16"/>
      <c r="F95" s="16"/>
    </row>
    <row r="96" spans="1:6" ht="15.75" customHeight="1">
      <c r="A96" s="16"/>
      <c r="B96" s="16"/>
      <c r="C96" s="16"/>
      <c r="D96" s="16"/>
      <c r="E96" s="16"/>
      <c r="F96" s="16"/>
    </row>
    <row r="97" spans="2:6" ht="15.75">
      <c r="B97" s="20"/>
      <c r="C97" s="20"/>
      <c r="F97" s="21"/>
    </row>
    <row r="98" spans="2:6" ht="15.75">
      <c r="B98" s="20"/>
      <c r="C98" s="20"/>
      <c r="F98" s="21"/>
    </row>
    <row r="107" ht="15.75" customHeight="1"/>
  </sheetData>
  <sheetProtection/>
  <mergeCells count="4">
    <mergeCell ref="A1:F1"/>
    <mergeCell ref="B36:C36"/>
    <mergeCell ref="D38:E38"/>
    <mergeCell ref="D39:E3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70"/>
  <sheetViews>
    <sheetView zoomScalePageLayoutView="0" workbookViewId="0" topLeftCell="A61">
      <selection activeCell="A1" sqref="A1:F1"/>
    </sheetView>
  </sheetViews>
  <sheetFormatPr defaultColWidth="9.140625" defaultRowHeight="12.75"/>
  <cols>
    <col min="1" max="1" width="5.8515625" style="2" customWidth="1"/>
    <col min="2" max="2" width="44.7109375" style="1" customWidth="1"/>
    <col min="3" max="3" width="9.140625" style="7" customWidth="1"/>
    <col min="4" max="4" width="12.8515625" style="6" customWidth="1"/>
    <col min="5" max="5" width="12.140625" style="3" customWidth="1"/>
    <col min="6" max="6" width="17.57421875" style="8" customWidth="1"/>
    <col min="7" max="16384" width="9.140625" style="3" customWidth="1"/>
  </cols>
  <sheetData>
    <row r="1" spans="1:6" s="4" customFormat="1" ht="20.25" customHeight="1">
      <c r="A1" s="521" t="s">
        <v>195</v>
      </c>
      <c r="B1" s="521"/>
      <c r="C1" s="521"/>
      <c r="D1" s="521"/>
      <c r="E1" s="521"/>
      <c r="F1" s="521"/>
    </row>
    <row r="2" ht="12.75" customHeight="1"/>
    <row r="3" spans="1:6" s="9" customFormat="1" ht="17.25" customHeight="1">
      <c r="A3" s="10"/>
      <c r="B3" s="12" t="s">
        <v>86</v>
      </c>
      <c r="C3" s="18" t="s">
        <v>56</v>
      </c>
      <c r="D3" s="42" t="s">
        <v>57</v>
      </c>
      <c r="E3" s="26" t="s">
        <v>87</v>
      </c>
      <c r="F3" s="27" t="s">
        <v>88</v>
      </c>
    </row>
    <row r="4" spans="1:6" s="9" customFormat="1" ht="19.5" customHeight="1">
      <c r="A4" s="18">
        <v>1</v>
      </c>
      <c r="B4" s="43" t="s">
        <v>89</v>
      </c>
      <c r="C4" s="44"/>
      <c r="D4" s="45"/>
      <c r="E4" s="46"/>
      <c r="F4" s="47"/>
    </row>
    <row r="5" spans="1:6" ht="30.75" customHeight="1">
      <c r="A5" s="498">
        <v>1.1</v>
      </c>
      <c r="B5" s="484" t="s">
        <v>130</v>
      </c>
      <c r="C5" s="499" t="s">
        <v>90</v>
      </c>
      <c r="D5" s="500">
        <v>1</v>
      </c>
      <c r="E5" s="494"/>
      <c r="F5" s="494"/>
    </row>
    <row r="6" spans="1:6" ht="13.5" customHeight="1">
      <c r="A6" s="498"/>
      <c r="B6" s="484"/>
      <c r="C6" s="499"/>
      <c r="D6" s="500"/>
      <c r="E6" s="494"/>
      <c r="F6" s="494"/>
    </row>
    <row r="7" spans="1:6" ht="31.5" customHeight="1">
      <c r="A7" s="498">
        <v>1.2</v>
      </c>
      <c r="B7" s="484" t="s">
        <v>91</v>
      </c>
      <c r="C7" s="499" t="s">
        <v>90</v>
      </c>
      <c r="D7" s="500">
        <v>1</v>
      </c>
      <c r="E7" s="494"/>
      <c r="F7" s="494"/>
    </row>
    <row r="8" spans="1:6" ht="12.75">
      <c r="A8" s="501"/>
      <c r="B8" s="501"/>
      <c r="C8" s="501"/>
      <c r="D8" s="501"/>
      <c r="E8" s="502"/>
      <c r="F8" s="502"/>
    </row>
    <row r="9" spans="1:6" ht="29.25" customHeight="1">
      <c r="A9" s="498">
        <v>1.3</v>
      </c>
      <c r="B9" s="484" t="s">
        <v>92</v>
      </c>
      <c r="C9" s="499" t="s">
        <v>93</v>
      </c>
      <c r="D9" s="503">
        <v>14</v>
      </c>
      <c r="E9" s="494"/>
      <c r="F9" s="494"/>
    </row>
    <row r="10" spans="1:6" ht="12.75">
      <c r="A10" s="501"/>
      <c r="B10" s="501"/>
      <c r="C10" s="501"/>
      <c r="D10" s="501"/>
      <c r="E10" s="501"/>
      <c r="F10" s="501"/>
    </row>
    <row r="11" spans="1:6" ht="12.75">
      <c r="A11" s="501"/>
      <c r="B11" s="501"/>
      <c r="C11" s="501"/>
      <c r="D11" s="501"/>
      <c r="E11" s="501"/>
      <c r="F11" s="501"/>
    </row>
    <row r="12" spans="1:6" ht="15.75">
      <c r="A12" s="504"/>
      <c r="B12" s="540" t="s">
        <v>94</v>
      </c>
      <c r="C12" s="540"/>
      <c r="D12" s="505"/>
      <c r="E12" s="506"/>
      <c r="F12" s="507">
        <f>SUM(F5,F7,F9)</f>
        <v>0</v>
      </c>
    </row>
    <row r="13" spans="1:6" ht="15.75">
      <c r="A13" s="13"/>
      <c r="B13" s="20"/>
      <c r="C13" s="20"/>
      <c r="D13" s="14"/>
      <c r="E13" s="52"/>
      <c r="F13" s="21"/>
    </row>
    <row r="14" ht="12.75"/>
    <row r="15" spans="1:6" ht="15.75">
      <c r="A15" s="16">
        <v>2</v>
      </c>
      <c r="B15" s="539" t="s">
        <v>115</v>
      </c>
      <c r="C15" s="539"/>
      <c r="D15" s="539"/>
      <c r="E15" s="52"/>
      <c r="F15" s="54"/>
    </row>
    <row r="17" spans="1:6" ht="60">
      <c r="A17" s="17">
        <v>2.1</v>
      </c>
      <c r="B17" s="48" t="s">
        <v>196</v>
      </c>
      <c r="C17" s="55" t="s">
        <v>93</v>
      </c>
      <c r="D17" s="56">
        <v>9</v>
      </c>
      <c r="E17" s="56"/>
      <c r="F17" s="50"/>
    </row>
    <row r="18" spans="3:6" ht="15">
      <c r="C18" s="60"/>
      <c r="D18" s="61"/>
      <c r="E18" s="58"/>
      <c r="F18" s="153"/>
    </row>
    <row r="19" spans="1:6" ht="47.25" customHeight="1">
      <c r="A19" s="17">
        <v>2.2</v>
      </c>
      <c r="B19" s="48" t="s">
        <v>117</v>
      </c>
      <c r="C19" s="55" t="s">
        <v>93</v>
      </c>
      <c r="D19" s="56">
        <v>3</v>
      </c>
      <c r="E19" s="56"/>
      <c r="F19" s="50"/>
    </row>
    <row r="20" spans="3:6" ht="15">
      <c r="C20" s="60"/>
      <c r="D20" s="61"/>
      <c r="E20" s="58"/>
      <c r="F20" s="153"/>
    </row>
    <row r="21" spans="1:6" ht="31.5" customHeight="1">
      <c r="A21" s="17">
        <v>2.3</v>
      </c>
      <c r="B21" s="48" t="s">
        <v>109</v>
      </c>
      <c r="C21" s="55" t="s">
        <v>93</v>
      </c>
      <c r="D21" s="56">
        <v>6</v>
      </c>
      <c r="E21" s="56"/>
      <c r="F21" s="50"/>
    </row>
    <row r="22" spans="3:6" ht="15">
      <c r="C22" s="60"/>
      <c r="D22" s="62"/>
      <c r="E22" s="58"/>
      <c r="F22" s="153"/>
    </row>
    <row r="23" spans="1:6" ht="59.25" customHeight="1">
      <c r="A23" s="17">
        <v>2.4</v>
      </c>
      <c r="B23" s="48" t="s">
        <v>410</v>
      </c>
      <c r="C23" s="55" t="s">
        <v>100</v>
      </c>
      <c r="D23" s="56">
        <v>60</v>
      </c>
      <c r="E23" s="56"/>
      <c r="F23" s="50"/>
    </row>
    <row r="24" spans="3:6" ht="15">
      <c r="C24" s="60"/>
      <c r="D24" s="61"/>
      <c r="E24" s="58"/>
      <c r="F24" s="153"/>
    </row>
    <row r="25" spans="1:6" ht="30">
      <c r="A25" s="17">
        <v>2.5</v>
      </c>
      <c r="B25" s="48" t="s">
        <v>118</v>
      </c>
      <c r="C25" s="55" t="s">
        <v>90</v>
      </c>
      <c r="D25" s="19">
        <v>1</v>
      </c>
      <c r="E25" s="56"/>
      <c r="F25" s="50"/>
    </row>
    <row r="26" spans="3:6" ht="15">
      <c r="C26" s="60"/>
      <c r="D26" s="62"/>
      <c r="E26" s="58"/>
      <c r="F26" s="153"/>
    </row>
    <row r="27" spans="4:6" ht="15">
      <c r="D27" s="64"/>
      <c r="E27" s="58"/>
      <c r="F27" s="153"/>
    </row>
    <row r="28" spans="1:6" ht="30">
      <c r="A28" s="65">
        <v>2.6</v>
      </c>
      <c r="B28" s="57" t="s">
        <v>120</v>
      </c>
      <c r="C28" s="49" t="s">
        <v>121</v>
      </c>
      <c r="D28" s="66">
        <v>1</v>
      </c>
      <c r="E28" s="56"/>
      <c r="F28" s="50"/>
    </row>
    <row r="29" ht="12.75" customHeight="1"/>
    <row r="30" spans="1:6" ht="15">
      <c r="A30" s="17"/>
      <c r="B30" s="48"/>
      <c r="C30" s="55"/>
      <c r="D30" s="56"/>
      <c r="E30" s="52"/>
      <c r="F30" s="154"/>
    </row>
    <row r="31" spans="1:6" ht="15.75">
      <c r="A31" s="13"/>
      <c r="B31" s="530" t="s">
        <v>123</v>
      </c>
      <c r="C31" s="530"/>
      <c r="D31" s="14"/>
      <c r="E31" s="52"/>
      <c r="F31" s="15">
        <f>SUM(F17,F19,F21,F23,F25,F28)</f>
        <v>0</v>
      </c>
    </row>
    <row r="34" spans="1:6" ht="15.75">
      <c r="A34" s="16">
        <v>3</v>
      </c>
      <c r="B34" s="539" t="s">
        <v>198</v>
      </c>
      <c r="C34" s="539"/>
      <c r="D34" s="539"/>
      <c r="E34" s="52"/>
      <c r="F34" s="54"/>
    </row>
    <row r="35" spans="1:6" ht="45">
      <c r="A35" s="498">
        <v>3.1</v>
      </c>
      <c r="B35" s="484" t="s">
        <v>125</v>
      </c>
      <c r="C35" s="491" t="s">
        <v>121</v>
      </c>
      <c r="D35" s="492">
        <v>25</v>
      </c>
      <c r="E35" s="493"/>
      <c r="F35" s="494"/>
    </row>
    <row r="36" spans="1:6" ht="15">
      <c r="A36" s="508"/>
      <c r="B36" s="509"/>
      <c r="C36" s="510"/>
      <c r="D36" s="511"/>
      <c r="E36" s="497"/>
      <c r="F36" s="494"/>
    </row>
    <row r="37" spans="1:6" ht="30">
      <c r="A37" s="498">
        <v>3.2</v>
      </c>
      <c r="B37" s="484" t="s">
        <v>131</v>
      </c>
      <c r="C37" s="491" t="s">
        <v>121</v>
      </c>
      <c r="D37" s="492">
        <v>6</v>
      </c>
      <c r="E37" s="493"/>
      <c r="F37" s="494"/>
    </row>
    <row r="39" spans="2:6" ht="15">
      <c r="B39" s="59"/>
      <c r="D39" s="155"/>
      <c r="E39" s="58"/>
      <c r="F39" s="50"/>
    </row>
    <row r="40" spans="1:6" ht="73.5" customHeight="1">
      <c r="A40" s="17">
        <v>3.3</v>
      </c>
      <c r="B40" s="67" t="s">
        <v>199</v>
      </c>
      <c r="C40" s="55" t="s">
        <v>121</v>
      </c>
      <c r="D40" s="19">
        <v>5</v>
      </c>
      <c r="E40" s="56"/>
      <c r="F40" s="50"/>
    </row>
    <row r="41" spans="1:6" ht="15">
      <c r="A41" s="17"/>
      <c r="B41" s="67"/>
      <c r="C41" s="55"/>
      <c r="D41" s="19"/>
      <c r="E41" s="56"/>
      <c r="F41" s="34"/>
    </row>
    <row r="42" spans="1:6" ht="30" customHeight="1">
      <c r="A42" s="17">
        <v>3.4</v>
      </c>
      <c r="B42" s="67" t="s">
        <v>127</v>
      </c>
      <c r="C42" s="55" t="s">
        <v>100</v>
      </c>
      <c r="D42" s="56">
        <v>160</v>
      </c>
      <c r="E42" s="56"/>
      <c r="F42" s="50"/>
    </row>
    <row r="43" spans="2:6" ht="15">
      <c r="B43" s="59"/>
      <c r="D43" s="155"/>
      <c r="E43" s="58"/>
      <c r="F43" s="50"/>
    </row>
    <row r="44" spans="1:6" ht="45">
      <c r="A44" s="17">
        <v>3.5</v>
      </c>
      <c r="B44" s="48" t="s">
        <v>200</v>
      </c>
      <c r="C44" s="68" t="s">
        <v>107</v>
      </c>
      <c r="D44" s="69">
        <v>180</v>
      </c>
      <c r="E44" s="70"/>
      <c r="F44" s="50"/>
    </row>
    <row r="45" spans="1:6" ht="15">
      <c r="A45" s="17"/>
      <c r="B45" s="48"/>
      <c r="C45" s="68"/>
      <c r="D45" s="69"/>
      <c r="E45" s="70"/>
      <c r="F45" s="33"/>
    </row>
    <row r="46" spans="1:6" ht="45">
      <c r="A46" s="17">
        <v>3.6</v>
      </c>
      <c r="B46" s="48" t="s">
        <v>201</v>
      </c>
      <c r="C46" s="68" t="s">
        <v>121</v>
      </c>
      <c r="D46" s="69">
        <v>1</v>
      </c>
      <c r="E46" s="70"/>
      <c r="F46" s="50"/>
    </row>
    <row r="47" spans="1:6" ht="15">
      <c r="A47" s="17"/>
      <c r="B47" s="48"/>
      <c r="C47" s="68"/>
      <c r="D47" s="69"/>
      <c r="E47" s="70"/>
      <c r="F47" s="33"/>
    </row>
    <row r="48" spans="1:6" ht="30">
      <c r="A48" s="17">
        <v>3.7</v>
      </c>
      <c r="B48" s="48" t="s">
        <v>143</v>
      </c>
      <c r="C48" s="71" t="s">
        <v>100</v>
      </c>
      <c r="D48" s="69">
        <v>37</v>
      </c>
      <c r="E48" s="70"/>
      <c r="F48" s="50"/>
    </row>
    <row r="49" spans="1:6" ht="15">
      <c r="A49" s="22"/>
      <c r="B49" s="48"/>
      <c r="C49" s="72"/>
      <c r="D49" s="74"/>
      <c r="E49" s="58"/>
      <c r="F49" s="50"/>
    </row>
    <row r="50" spans="1:6" ht="30">
      <c r="A50" s="23">
        <v>3.9</v>
      </c>
      <c r="B50" s="48" t="s">
        <v>202</v>
      </c>
      <c r="C50" s="68" t="s">
        <v>121</v>
      </c>
      <c r="D50" s="74">
        <v>6</v>
      </c>
      <c r="E50" s="70"/>
      <c r="F50" s="50"/>
    </row>
    <row r="51" spans="1:6" ht="15">
      <c r="A51" s="22"/>
      <c r="B51" s="48"/>
      <c r="C51" s="72"/>
      <c r="D51" s="74"/>
      <c r="E51" s="58"/>
      <c r="F51" s="50"/>
    </row>
    <row r="52" spans="1:6" ht="60">
      <c r="A52" s="22">
        <v>3.1</v>
      </c>
      <c r="B52" s="48" t="s">
        <v>203</v>
      </c>
      <c r="C52" s="68" t="s">
        <v>121</v>
      </c>
      <c r="D52" s="74">
        <v>7</v>
      </c>
      <c r="E52" s="70"/>
      <c r="F52" s="50"/>
    </row>
    <row r="53" spans="1:6" ht="15">
      <c r="A53" s="22"/>
      <c r="B53" s="48"/>
      <c r="C53" s="72"/>
      <c r="D53" s="74"/>
      <c r="E53" s="58"/>
      <c r="F53" s="50"/>
    </row>
    <row r="54" spans="1:6" ht="63.75" customHeight="1">
      <c r="A54" s="22">
        <v>3.12</v>
      </c>
      <c r="B54" s="48" t="s">
        <v>204</v>
      </c>
      <c r="C54" s="68" t="s">
        <v>100</v>
      </c>
      <c r="D54" s="69">
        <v>50</v>
      </c>
      <c r="E54" s="70"/>
      <c r="F54" s="50"/>
    </row>
    <row r="55" spans="1:6" ht="15">
      <c r="A55" s="22"/>
      <c r="B55" s="48"/>
      <c r="C55" s="72"/>
      <c r="D55" s="74"/>
      <c r="E55" s="58"/>
      <c r="F55" s="50"/>
    </row>
    <row r="56" spans="1:6" ht="45" customHeight="1">
      <c r="A56" s="22">
        <v>3.13</v>
      </c>
      <c r="B56" s="48" t="s">
        <v>205</v>
      </c>
      <c r="C56" s="68" t="s">
        <v>107</v>
      </c>
      <c r="D56" s="69">
        <v>15</v>
      </c>
      <c r="E56" s="70"/>
      <c r="F56" s="50"/>
    </row>
    <row r="57" spans="1:6" ht="15">
      <c r="A57" s="22"/>
      <c r="B57" s="48"/>
      <c r="C57" s="72"/>
      <c r="D57" s="74"/>
      <c r="E57" s="58"/>
      <c r="F57" s="50"/>
    </row>
    <row r="58" spans="1:6" ht="62.25" customHeight="1">
      <c r="A58" s="22">
        <v>5.14</v>
      </c>
      <c r="B58" s="48" t="s">
        <v>206</v>
      </c>
      <c r="C58" s="68" t="s">
        <v>107</v>
      </c>
      <c r="D58" s="69">
        <v>3</v>
      </c>
      <c r="E58" s="70"/>
      <c r="F58" s="50"/>
    </row>
    <row r="59" spans="1:6" ht="15">
      <c r="A59" s="22"/>
      <c r="B59" s="48"/>
      <c r="C59" s="72"/>
      <c r="D59" s="74"/>
      <c r="E59" s="58"/>
      <c r="F59" s="50"/>
    </row>
    <row r="60" spans="1:6" ht="31.5" customHeight="1">
      <c r="A60" s="22">
        <v>5.15</v>
      </c>
      <c r="B60" s="48" t="s">
        <v>153</v>
      </c>
      <c r="C60" s="68" t="s">
        <v>107</v>
      </c>
      <c r="D60" s="69">
        <v>12</v>
      </c>
      <c r="E60" s="70"/>
      <c r="F60" s="50"/>
    </row>
    <row r="61" spans="1:4" ht="15">
      <c r="A61" s="22"/>
      <c r="B61" s="48"/>
      <c r="C61" s="72"/>
      <c r="D61" s="75"/>
    </row>
    <row r="62" spans="1:4" ht="15">
      <c r="A62" s="22"/>
      <c r="B62" s="48"/>
      <c r="C62" s="72"/>
      <c r="D62" s="73"/>
    </row>
    <row r="63" spans="2:6" ht="15.75">
      <c r="B63" s="530" t="s">
        <v>155</v>
      </c>
      <c r="C63" s="530"/>
      <c r="F63" s="15">
        <f>SUM(F35:F60)</f>
        <v>0</v>
      </c>
    </row>
    <row r="64" spans="2:6" ht="15.75">
      <c r="B64" s="20"/>
      <c r="C64" s="20"/>
      <c r="F64" s="21"/>
    </row>
    <row r="66" spans="2:6" ht="15.75">
      <c r="B66" s="538" t="s">
        <v>170</v>
      </c>
      <c r="C66" s="538"/>
      <c r="F66" s="15">
        <f>F12</f>
        <v>0</v>
      </c>
    </row>
    <row r="67" spans="2:6" ht="15.75">
      <c r="B67" s="538" t="s">
        <v>207</v>
      </c>
      <c r="C67" s="538"/>
      <c r="F67" s="15">
        <f>SUM(F31)</f>
        <v>0</v>
      </c>
    </row>
    <row r="68" spans="2:6" ht="15.75">
      <c r="B68" s="538" t="s">
        <v>208</v>
      </c>
      <c r="C68" s="538"/>
      <c r="F68" s="15">
        <f>SUM(F63)</f>
        <v>0</v>
      </c>
    </row>
    <row r="70" spans="4:6" ht="15.75" customHeight="1">
      <c r="D70" s="538" t="s">
        <v>194</v>
      </c>
      <c r="E70" s="538"/>
      <c r="F70" s="156">
        <f>SUM(F66,F67,F68)</f>
        <v>0</v>
      </c>
    </row>
  </sheetData>
  <sheetProtection/>
  <mergeCells count="10">
    <mergeCell ref="A1:F1"/>
    <mergeCell ref="B15:D15"/>
    <mergeCell ref="B31:C31"/>
    <mergeCell ref="B12:C12"/>
    <mergeCell ref="B68:C68"/>
    <mergeCell ref="D70:E70"/>
    <mergeCell ref="B34:D34"/>
    <mergeCell ref="B63:C63"/>
    <mergeCell ref="B66:C66"/>
    <mergeCell ref="B67:C6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DataCom</dc:creator>
  <cp:keywords/>
  <dc:description/>
  <cp:lastModifiedBy>Fabrice Turco</cp:lastModifiedBy>
  <cp:lastPrinted>2010-05-18T14:25:27Z</cp:lastPrinted>
  <dcterms:created xsi:type="dcterms:W3CDTF">2000-03-03T21:52:29Z</dcterms:created>
  <dcterms:modified xsi:type="dcterms:W3CDTF">2010-10-20T14:41:48Z</dcterms:modified>
  <cp:category/>
  <cp:version/>
  <cp:contentType/>
  <cp:contentStatus/>
</cp:coreProperties>
</file>